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8" windowWidth="15600" windowHeight="9312"/>
  </bookViews>
  <sheets>
    <sheet name="Foglio1" sheetId="1" r:id="rId1"/>
    <sheet name="Foglio2" sheetId="2" r:id="rId2"/>
  </sheets>
  <calcPr calcId="145621"/>
</workbook>
</file>

<file path=xl/calcChain.xml><?xml version="1.0" encoding="utf-8"?>
<calcChain xmlns="http://schemas.openxmlformats.org/spreadsheetml/2006/main">
  <c r="G162" i="1" l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 l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 l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 l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K15" i="1" l="1"/>
  <c r="D163" i="1" l="1"/>
  <c r="H163" i="1" l="1"/>
  <c r="F166" i="1" l="1"/>
</calcChain>
</file>

<file path=xl/sharedStrings.xml><?xml version="1.0" encoding="utf-8"?>
<sst xmlns="http://schemas.openxmlformats.org/spreadsheetml/2006/main" count="489" uniqueCount="395">
  <si>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</si>
  <si>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</si>
  <si>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</si>
  <si>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</si>
  <si>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</si>
  <si>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</si>
  <si>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</si>
  <si>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</si>
  <si>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</si>
  <si>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</si>
  <si>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</si>
  <si>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FORNITORE</t>
  </si>
  <si>
    <t>N.  MANDATO</t>
  </si>
  <si>
    <t>INDICATORI DI TEMPESTIVITA'  -  ANNUALE 2019</t>
  </si>
  <si>
    <t>Poste Italiane SPA</t>
  </si>
  <si>
    <t>8719031364</t>
  </si>
  <si>
    <t>Gruppo Spaggiari SPA</t>
  </si>
  <si>
    <t>20194E01168</t>
  </si>
  <si>
    <t>La Lucerna S.A.S.</t>
  </si>
  <si>
    <t>10/4</t>
  </si>
  <si>
    <t>C &amp; M Consulting</t>
  </si>
  <si>
    <t>14/F</t>
  </si>
  <si>
    <t>494/F</t>
  </si>
  <si>
    <t>180/F</t>
  </si>
  <si>
    <t>Informatica system</t>
  </si>
  <si>
    <t>185/PA</t>
  </si>
  <si>
    <t>8719060652</t>
  </si>
  <si>
    <t>Strumentimusicali.net</t>
  </si>
  <si>
    <t>36/PA</t>
  </si>
  <si>
    <t>Il Triangolo SAS</t>
  </si>
  <si>
    <t>7/PA</t>
  </si>
  <si>
    <t>Vivisport Polisportiva UISP Fossano</t>
  </si>
  <si>
    <t>11</t>
  </si>
  <si>
    <t>Dimar SPA</t>
  </si>
  <si>
    <t>001351201974900362</t>
  </si>
  <si>
    <t>001351201974900379</t>
  </si>
  <si>
    <t>001351201974900378</t>
  </si>
  <si>
    <t>001351201974900371</t>
  </si>
  <si>
    <t>001351201974900343</t>
  </si>
  <si>
    <t>001351201974900425</t>
  </si>
  <si>
    <t>001351201974900400</t>
  </si>
  <si>
    <t>Scuola Sci Frabosa</t>
  </si>
  <si>
    <t>5</t>
  </si>
  <si>
    <t>C.A.M.A.R. Snc</t>
  </si>
  <si>
    <t>00001/PA</t>
  </si>
  <si>
    <t>00003/PA</t>
  </si>
  <si>
    <t>00002/PA</t>
  </si>
  <si>
    <t>Dolcemondo di Alessandra Dolce</t>
  </si>
  <si>
    <t>1/PA</t>
  </si>
  <si>
    <t>2/PA</t>
  </si>
  <si>
    <t>3/PA</t>
  </si>
  <si>
    <t>10/83</t>
  </si>
  <si>
    <t>10/82</t>
  </si>
  <si>
    <t>10/84</t>
  </si>
  <si>
    <t>Syscoq S.a.s.</t>
  </si>
  <si>
    <t>38/19</t>
  </si>
  <si>
    <t>39/19</t>
  </si>
  <si>
    <t>S.A.U. di Costantino Giovanna e C. Sas</t>
  </si>
  <si>
    <t>EIMM000271</t>
  </si>
  <si>
    <t>Rossi Alberto</t>
  </si>
  <si>
    <t>8/PA</t>
  </si>
  <si>
    <t>Pansa Valter</t>
  </si>
  <si>
    <t>0013512201974900465</t>
  </si>
  <si>
    <t>Media Direct SRL</t>
  </si>
  <si>
    <t>41146</t>
  </si>
  <si>
    <t>Enrico Cattaneo</t>
  </si>
  <si>
    <t>28</t>
  </si>
  <si>
    <t>Borgione Centro Didattico SRL</t>
  </si>
  <si>
    <t>v3-5252</t>
  </si>
  <si>
    <t>001351201974900476</t>
  </si>
  <si>
    <t>4</t>
  </si>
  <si>
    <t>7</t>
  </si>
  <si>
    <t>9</t>
  </si>
  <si>
    <t>17</t>
  </si>
  <si>
    <t>19</t>
  </si>
  <si>
    <t>21</t>
  </si>
  <si>
    <t>22</t>
  </si>
  <si>
    <t>24</t>
  </si>
  <si>
    <t>27</t>
  </si>
  <si>
    <t>29</t>
  </si>
  <si>
    <t>30</t>
  </si>
  <si>
    <t>31</t>
  </si>
  <si>
    <t>32</t>
  </si>
  <si>
    <t>34</t>
  </si>
  <si>
    <t>35</t>
  </si>
  <si>
    <t>36</t>
  </si>
  <si>
    <t>41</t>
  </si>
  <si>
    <t>43</t>
  </si>
  <si>
    <t>45</t>
  </si>
  <si>
    <t>47</t>
  </si>
  <si>
    <t>49</t>
  </si>
  <si>
    <t>51</t>
  </si>
  <si>
    <t>53</t>
  </si>
  <si>
    <t>55</t>
  </si>
  <si>
    <t>57</t>
  </si>
  <si>
    <t>59</t>
  </si>
  <si>
    <t>61</t>
  </si>
  <si>
    <t>63</t>
  </si>
  <si>
    <t>65</t>
  </si>
  <si>
    <t>67</t>
  </si>
  <si>
    <t>69</t>
  </si>
  <si>
    <t>71</t>
  </si>
  <si>
    <t>77</t>
  </si>
  <si>
    <t>725</t>
  </si>
  <si>
    <t>74</t>
  </si>
  <si>
    <t>76</t>
  </si>
  <si>
    <t>80</t>
  </si>
  <si>
    <t>355/F</t>
  </si>
  <si>
    <t>83</t>
  </si>
  <si>
    <t>IL PODIO SPORT</t>
  </si>
  <si>
    <t>0000239</t>
  </si>
  <si>
    <t>85</t>
  </si>
  <si>
    <t>RS ROSSI ANDREA</t>
  </si>
  <si>
    <t>87</t>
  </si>
  <si>
    <t>GRUPPO SPAGGIARI PARMA SPA</t>
  </si>
  <si>
    <t>20194E08650</t>
  </si>
  <si>
    <t>89</t>
  </si>
  <si>
    <t>POSTE ITALIANE SPA</t>
  </si>
  <si>
    <t>8719092532</t>
  </si>
  <si>
    <t>90</t>
  </si>
  <si>
    <t>DIMAR SPA</t>
  </si>
  <si>
    <t>001351201974900533</t>
  </si>
  <si>
    <t>91</t>
  </si>
  <si>
    <t>001351201974900532</t>
  </si>
  <si>
    <t>92</t>
  </si>
  <si>
    <t>AGOSTA LIBRI SNC</t>
  </si>
  <si>
    <t>93</t>
  </si>
  <si>
    <t>94</t>
  </si>
  <si>
    <t>INFORMATICA SYSTEM</t>
  </si>
  <si>
    <t>399/PA</t>
  </si>
  <si>
    <t>96</t>
  </si>
  <si>
    <t>330/PA</t>
  </si>
  <si>
    <t>100</t>
  </si>
  <si>
    <t>001351201974900542</t>
  </si>
  <si>
    <t>101</t>
  </si>
  <si>
    <t>001351201974900553</t>
  </si>
  <si>
    <t>102</t>
  </si>
  <si>
    <t>103</t>
  </si>
  <si>
    <t>14</t>
  </si>
  <si>
    <t>104</t>
  </si>
  <si>
    <t>KARON SRL</t>
  </si>
  <si>
    <t>216/PA</t>
  </si>
  <si>
    <t>106</t>
  </si>
  <si>
    <t>G.S.C. GENERAL SYSTEM CUNEO SRL</t>
  </si>
  <si>
    <t>188/02</t>
  </si>
  <si>
    <t>108</t>
  </si>
  <si>
    <t>210/02</t>
  </si>
  <si>
    <t>110</t>
  </si>
  <si>
    <t>20194E09570</t>
  </si>
  <si>
    <t>127</t>
  </si>
  <si>
    <t>8719121006</t>
  </si>
  <si>
    <t>128</t>
  </si>
  <si>
    <t>S.A.U. DI COSTANTINO GIOVANNA E C SAS</t>
  </si>
  <si>
    <t>EIMM000410</t>
  </si>
  <si>
    <t>130</t>
  </si>
  <si>
    <t>VIVALDA SNC</t>
  </si>
  <si>
    <t>22-FE</t>
  </si>
  <si>
    <t>132</t>
  </si>
  <si>
    <t>GALLO GIANNI</t>
  </si>
  <si>
    <t>38/PA/2019</t>
  </si>
  <si>
    <t>134</t>
  </si>
  <si>
    <t>IL TRIANGOLO S.A.S.</t>
  </si>
  <si>
    <t>11/PA</t>
  </si>
  <si>
    <t>136</t>
  </si>
  <si>
    <t>GUNETTO AUTOLINEE S.R.L.</t>
  </si>
  <si>
    <t>44/PA</t>
  </si>
  <si>
    <t>138</t>
  </si>
  <si>
    <t>42/PA</t>
  </si>
  <si>
    <t>140</t>
  </si>
  <si>
    <t>537/F</t>
  </si>
  <si>
    <t>142</t>
  </si>
  <si>
    <t>143</t>
  </si>
  <si>
    <t>BRITISH CENTRE DI ROBERT DUNN</t>
  </si>
  <si>
    <t>52/PA</t>
  </si>
  <si>
    <t>144</t>
  </si>
  <si>
    <t>LA LUCERNA</t>
  </si>
  <si>
    <t>10/197</t>
  </si>
  <si>
    <t>146</t>
  </si>
  <si>
    <t>10/195</t>
  </si>
  <si>
    <t>148</t>
  </si>
  <si>
    <t>10/196</t>
  </si>
  <si>
    <t>150</t>
  </si>
  <si>
    <t>47/PA/2019</t>
  </si>
  <si>
    <t>152</t>
  </si>
  <si>
    <t>41/PA/2019</t>
  </si>
  <si>
    <t>154</t>
  </si>
  <si>
    <t>STILTEX GROUP SRL</t>
  </si>
  <si>
    <t>FPA 3/19</t>
  </si>
  <si>
    <t>156</t>
  </si>
  <si>
    <t>001351201974900638</t>
  </si>
  <si>
    <t>157</t>
  </si>
  <si>
    <t>ASSOCIAZIONE DIALOGART</t>
  </si>
  <si>
    <t>FATTPA 12_19</t>
  </si>
  <si>
    <t>158</t>
  </si>
  <si>
    <t>ITUR S.C.</t>
  </si>
  <si>
    <t>71/PA/2019</t>
  </si>
  <si>
    <t xml:space="preserve"> 159</t>
  </si>
  <si>
    <t>001351201974900659</t>
  </si>
  <si>
    <t>160</t>
  </si>
  <si>
    <t>MINA BARTOLOMEO</t>
  </si>
  <si>
    <t>13</t>
  </si>
  <si>
    <t>162</t>
  </si>
  <si>
    <t>BORGIONE CENTRO DIDATTICO SRL</t>
  </si>
  <si>
    <t>V3-10200</t>
  </si>
  <si>
    <t>164</t>
  </si>
  <si>
    <t>V3-9384</t>
  </si>
  <si>
    <t>166</t>
  </si>
  <si>
    <t>V3-10667</t>
  </si>
  <si>
    <t>168</t>
  </si>
  <si>
    <t>FONDAZIONE ORDINE MAURIZIANO</t>
  </si>
  <si>
    <t>169</t>
  </si>
  <si>
    <t xml:space="preserve">BAJAN PATRIZIA </t>
  </si>
  <si>
    <t>23/001</t>
  </si>
  <si>
    <t>171</t>
  </si>
  <si>
    <t>001351201974900694</t>
  </si>
  <si>
    <t>172</t>
  </si>
  <si>
    <t>001351201974900706</t>
  </si>
  <si>
    <t>173</t>
  </si>
  <si>
    <t>10/199</t>
  </si>
  <si>
    <t>204,92</t>
  </si>
  <si>
    <t>30/06/2019</t>
  </si>
  <si>
    <t>22/05/2019</t>
  </si>
  <si>
    <t>175</t>
  </si>
  <si>
    <t>10/210</t>
  </si>
  <si>
    <t>178</t>
  </si>
  <si>
    <t>ENAIP PIEMONTE</t>
  </si>
  <si>
    <t>31/E</t>
  </si>
  <si>
    <t>179</t>
  </si>
  <si>
    <t>714/F</t>
  </si>
  <si>
    <t>181</t>
  </si>
  <si>
    <t>697/PA/2019</t>
  </si>
  <si>
    <t>183</t>
  </si>
  <si>
    <t>8719172751</t>
  </si>
  <si>
    <t>184</t>
  </si>
  <si>
    <t>641/PA</t>
  </si>
  <si>
    <t>186</t>
  </si>
  <si>
    <t>STRUMENTIMUSICALI.NET</t>
  </si>
  <si>
    <t>133/PA</t>
  </si>
  <si>
    <t>188</t>
  </si>
  <si>
    <t>10/233</t>
  </si>
  <si>
    <t>190</t>
  </si>
  <si>
    <t>62 PA</t>
  </si>
  <si>
    <t>192</t>
  </si>
  <si>
    <t>69 PA</t>
  </si>
  <si>
    <t>194</t>
  </si>
  <si>
    <t>73 PA</t>
  </si>
  <si>
    <t>196</t>
  </si>
  <si>
    <t>77 PA</t>
  </si>
  <si>
    <t>198</t>
  </si>
  <si>
    <t>FRANCO VIAGGI SRL</t>
  </si>
  <si>
    <t>30/02</t>
  </si>
  <si>
    <t>200</t>
  </si>
  <si>
    <t>58/PA/2019</t>
  </si>
  <si>
    <t>202</t>
  </si>
  <si>
    <t>001351201974900713</t>
  </si>
  <si>
    <t>259</t>
  </si>
  <si>
    <t>VIVISPORT POLISPORTIVA UISP</t>
  </si>
  <si>
    <t>260</t>
  </si>
  <si>
    <t>001351201974900781</t>
  </si>
  <si>
    <t>261</t>
  </si>
  <si>
    <t>001351201974900766</t>
  </si>
  <si>
    <t>262</t>
  </si>
  <si>
    <t>COMUNE DI CUNEO</t>
  </si>
  <si>
    <t>SVAEP/2019/0000048</t>
  </si>
  <si>
    <t>263</t>
  </si>
  <si>
    <t>99 PA</t>
  </si>
  <si>
    <t>265</t>
  </si>
  <si>
    <t>90 PA</t>
  </si>
  <si>
    <t>267</t>
  </si>
  <si>
    <t xml:space="preserve">COOPERATIVA SOC.ARCOBALENO </t>
  </si>
  <si>
    <t>17/PA</t>
  </si>
  <si>
    <t>269</t>
  </si>
  <si>
    <t>711/PA</t>
  </si>
  <si>
    <t>271</t>
  </si>
  <si>
    <t>ALPI INFORMATICA S.A.S.</t>
  </si>
  <si>
    <t>F/809</t>
  </si>
  <si>
    <t>273</t>
  </si>
  <si>
    <t>AUTOSERVIZI VIVALDA SNC</t>
  </si>
  <si>
    <t>49-FE</t>
  </si>
  <si>
    <t>297</t>
  </si>
  <si>
    <t>CADIEUX PAULA MARIE LORRAINE</t>
  </si>
  <si>
    <t>2E</t>
  </si>
  <si>
    <t>299</t>
  </si>
  <si>
    <t>S.A.U. Costantino Giovanna</t>
  </si>
  <si>
    <t>EIMM000723</t>
  </si>
  <si>
    <t>301</t>
  </si>
  <si>
    <t>889/F</t>
  </si>
  <si>
    <t>303</t>
  </si>
  <si>
    <t xml:space="preserve">Cooperativa Sociale Arcobaleno </t>
  </si>
  <si>
    <t>22/PA</t>
  </si>
  <si>
    <t>305</t>
  </si>
  <si>
    <t>Agosta Libri</t>
  </si>
  <si>
    <t>209</t>
  </si>
  <si>
    <t>306</t>
  </si>
  <si>
    <t>8719205442</t>
  </si>
  <si>
    <t>308</t>
  </si>
  <si>
    <t>Caracol Società Cooperativa Sociale</t>
  </si>
  <si>
    <t>25/002</t>
  </si>
  <si>
    <t>310</t>
  </si>
  <si>
    <t>Il Triangolo S.A.S.</t>
  </si>
  <si>
    <t>312</t>
  </si>
  <si>
    <t>101/19</t>
  </si>
  <si>
    <t>314</t>
  </si>
  <si>
    <t>MD Center s.a.s. di Di Meglio Marianna</t>
  </si>
  <si>
    <t>7/2019-PA</t>
  </si>
  <si>
    <t>315</t>
  </si>
  <si>
    <t>Di Folco Rocco</t>
  </si>
  <si>
    <t>15/00</t>
  </si>
  <si>
    <t>316</t>
  </si>
  <si>
    <t>G.S.C. General Systems Cuneo S.r.l</t>
  </si>
  <si>
    <t>000568/02</t>
  </si>
  <si>
    <t>318</t>
  </si>
  <si>
    <t>8719236465</t>
  </si>
  <si>
    <t>319</t>
  </si>
  <si>
    <t>S.I.A.E.</t>
  </si>
  <si>
    <t>1619022796</t>
  </si>
  <si>
    <t>322</t>
  </si>
  <si>
    <t>LA LUCERNA SAS</t>
  </si>
  <si>
    <t>10/376</t>
  </si>
  <si>
    <t>325</t>
  </si>
  <si>
    <t>Informatica System</t>
  </si>
  <si>
    <t>974/PA</t>
  </si>
  <si>
    <t>327</t>
  </si>
  <si>
    <t>Milanoagende SRL</t>
  </si>
  <si>
    <t>155</t>
  </si>
  <si>
    <t>330</t>
  </si>
  <si>
    <t>8719295659</t>
  </si>
  <si>
    <t>338</t>
  </si>
  <si>
    <t>Tecnodid</t>
  </si>
  <si>
    <t>EFAT/2019/2418</t>
  </si>
  <si>
    <t>339</t>
  </si>
  <si>
    <t>Gallo Gianni</t>
  </si>
  <si>
    <t>88/PA/2019</t>
  </si>
  <si>
    <t>341</t>
  </si>
  <si>
    <t>G.S.C. General Systems Cuneo Snc</t>
  </si>
  <si>
    <t>000894/02</t>
  </si>
  <si>
    <t>343</t>
  </si>
  <si>
    <t>I.F.M. Italiana Facility Management Srl</t>
  </si>
  <si>
    <t>1098/F</t>
  </si>
  <si>
    <t>346</t>
  </si>
  <si>
    <t>8719318304</t>
  </si>
  <si>
    <t>347</t>
  </si>
  <si>
    <t>1247/PA</t>
  </si>
  <si>
    <t>349</t>
  </si>
  <si>
    <t>29/PA</t>
  </si>
  <si>
    <t>351</t>
  </si>
  <si>
    <t>Franco Viaggi srl</t>
  </si>
  <si>
    <t>63/02</t>
  </si>
  <si>
    <t>353</t>
  </si>
  <si>
    <t>32/PA</t>
  </si>
  <si>
    <t>355</t>
  </si>
  <si>
    <t>Cantello srl</t>
  </si>
  <si>
    <t>10621</t>
  </si>
  <si>
    <t>357</t>
  </si>
  <si>
    <t>MD CENTER s.a.s. di Di Meglio Marianna</t>
  </si>
  <si>
    <t>13/2019-PA</t>
  </si>
  <si>
    <t>358</t>
  </si>
  <si>
    <t>1310/F</t>
  </si>
  <si>
    <t>360</t>
  </si>
  <si>
    <t>T.S.A. SRL</t>
  </si>
  <si>
    <t>124/PA</t>
  </si>
  <si>
    <t>362</t>
  </si>
  <si>
    <t>123/PA</t>
  </si>
  <si>
    <t>373</t>
  </si>
  <si>
    <t>AUTOSERVIZI VIVALDA</t>
  </si>
  <si>
    <t>120-FE</t>
  </si>
  <si>
    <t>375</t>
  </si>
  <si>
    <t>92/PA/2019</t>
  </si>
  <si>
    <t>377</t>
  </si>
  <si>
    <t>98/PA/2019</t>
  </si>
  <si>
    <t>379</t>
  </si>
  <si>
    <t>1444/PA</t>
  </si>
  <si>
    <t>381</t>
  </si>
  <si>
    <t>CENTRO FORMAZIONE CEBANO MONREG.</t>
  </si>
  <si>
    <t>1245/ES</t>
  </si>
  <si>
    <t>382</t>
  </si>
  <si>
    <t>1525/F</t>
  </si>
  <si>
    <t>384</t>
  </si>
  <si>
    <t>10/671</t>
  </si>
  <si>
    <t>386</t>
  </si>
  <si>
    <t>8719343795</t>
  </si>
  <si>
    <t>387</t>
  </si>
  <si>
    <t>001207/02</t>
  </si>
  <si>
    <t>389</t>
  </si>
  <si>
    <t>001208/02</t>
  </si>
  <si>
    <t>391</t>
  </si>
  <si>
    <t>CLUB DEI VIAGGI DI BLENGINI VIAGGI SRL</t>
  </si>
  <si>
    <t>299/74TER</t>
  </si>
  <si>
    <t>392</t>
  </si>
  <si>
    <t>20194G04538</t>
  </si>
  <si>
    <t>393</t>
  </si>
  <si>
    <t>105/PA/2019</t>
  </si>
  <si>
    <t>395</t>
  </si>
  <si>
    <t>GUNETTO AUTOLINEE</t>
  </si>
  <si>
    <t>133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</si>
</sst>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 applyFill="1" applyAlignment="1">
      <alignment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vertical="center"/>
    </xf>
    <xf numFmtId="49" fontId="0" fillId="4" borderId="9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vertical="center"/>
    </xf>
    <xf numFmtId="14" fontId="0" fillId="4" borderId="10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vertical="center"/>
    </xf>
    <xf numFmtId="43" fontId="0" fillId="0" borderId="10" xfId="1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wrapText="1"/>
    </xf>
    <xf numFmtId="2" fontId="0" fillId="0" borderId="9" xfId="0" applyNumberFormat="1" applyFont="1" applyFill="1" applyBorder="1" applyAlignment="1">
      <alignment vertical="center"/>
    </xf>
    <xf numFmtId="43" fontId="0" fillId="4" borderId="1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2" borderId="21" xfId="0" applyFont="1" applyFill="1" applyBorder="1" applyAlignment="1">
      <alignment vertical="center"/>
    </xf>
    <xf numFmtId="43" fontId="2" fillId="2" borderId="15" xfId="1" applyFont="1" applyFill="1" applyBorder="1" applyAlignment="1">
      <alignment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vertical="center"/>
    </xf>
    <xf numFmtId="49" fontId="0" fillId="4" borderId="9" xfId="0" applyNumberFormat="1" applyFill="1" applyBorder="1" applyAlignment="1">
      <alignment vertical="center"/>
    </xf>
    <xf numFmtId="14" fontId="0" fillId="4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43" fontId="0" fillId="0" borderId="10" xfId="1" applyFont="1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49" fontId="0" fillId="4" borderId="9" xfId="0" applyNumberFormat="1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left" vertical="center"/>
    </xf>
    <xf numFmtId="49" fontId="0" fillId="4" borderId="4" xfId="0" applyNumberFormat="1" applyFont="1" applyFill="1" applyBorder="1" applyAlignment="1">
      <alignment horizontal="right" vertical="center"/>
    </xf>
    <xf numFmtId="49" fontId="0" fillId="4" borderId="4" xfId="0" applyNumberFormat="1" applyFont="1" applyFill="1" applyBorder="1" applyAlignment="1">
      <alignment horizontal="center" vertical="center"/>
    </xf>
    <xf numFmtId="2" fontId="0" fillId="4" borderId="10" xfId="1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6"/>
  <sheetViews>
    <sheetView tabSelected="1" topLeftCell="A130" zoomScale="90" zoomScaleNormal="90" workbookViewId="0">
      <selection activeCell="G14" sqref="G14"/>
    </sheetView>
  </sheetViews>
  <sheetFormatPr defaultColWidth="9.109375" defaultRowHeight="14.4" x14ac:dyDescent="0.3"/>
  <cols>
    <col min="1" max="1" width="11.5546875" style="1" customWidth="1"/>
    <col min="2" max="2" width="36.5546875" style="1" bestFit="1" customWidth="1"/>
    <col min="3" max="3" width="20.109375" style="1" customWidth="1"/>
    <col min="4" max="4" width="15.5546875" style="1" customWidth="1"/>
    <col min="5" max="5" width="12.33203125" style="1" customWidth="1"/>
    <col min="6" max="6" width="14" style="1" customWidth="1"/>
    <col min="7" max="7" width="9.5546875" style="1" customWidth="1"/>
    <col min="8" max="8" width="15.88671875" style="1" customWidth="1"/>
    <col min="9" max="10" width="9.109375" style="1"/>
    <col min="11" max="11" width="19" style="1" customWidth="1"/>
    <col min="12" max="16384" width="9.109375" style="1"/>
  </cols>
  <sheetData>
    <row r="1" spans="1:11" s="28" customFormat="1" ht="18.75" x14ac:dyDescent="0.25">
      <c r="A1" s="28" t="s">
        <v>13</v>
      </c>
    </row>
    <row r="2" spans="1:11" ht="24" customHeight="1" x14ac:dyDescent="0.3">
      <c r="A2" s="33" t="s">
        <v>12</v>
      </c>
      <c r="B2" s="30" t="s">
        <v>11</v>
      </c>
      <c r="C2" s="40" t="s">
        <v>1</v>
      </c>
      <c r="D2" s="41"/>
      <c r="E2" s="41"/>
      <c r="F2" s="42"/>
      <c r="G2" s="4"/>
      <c r="H2" s="5"/>
    </row>
    <row r="3" spans="1:11" ht="21.75" customHeight="1" x14ac:dyDescent="0.3">
      <c r="A3" s="34"/>
      <c r="B3" s="31"/>
      <c r="C3" s="43" t="s">
        <v>2</v>
      </c>
      <c r="D3" s="17" t="s">
        <v>5</v>
      </c>
      <c r="E3" s="45" t="s">
        <v>8</v>
      </c>
      <c r="F3" s="17" t="s">
        <v>9</v>
      </c>
      <c r="G3" s="38" t="s">
        <v>3</v>
      </c>
      <c r="H3" s="36" t="s">
        <v>10</v>
      </c>
    </row>
    <row r="4" spans="1:11" ht="21.75" customHeight="1" x14ac:dyDescent="0.3">
      <c r="A4" s="35"/>
      <c r="B4" s="32"/>
      <c r="C4" s="44"/>
      <c r="D4" s="6" t="s">
        <v>4</v>
      </c>
      <c r="E4" s="46"/>
      <c r="F4" s="6" t="s">
        <v>6</v>
      </c>
      <c r="G4" s="39"/>
      <c r="H4" s="37"/>
    </row>
    <row r="5" spans="1:11" x14ac:dyDescent="0.3">
      <c r="A5" s="47" t="s">
        <v>70</v>
      </c>
      <c r="B5" s="47" t="s">
        <v>14</v>
      </c>
      <c r="C5" s="48" t="s">
        <v>15</v>
      </c>
      <c r="D5" s="13">
        <v>45.6</v>
      </c>
      <c r="E5" s="49">
        <v>43530</v>
      </c>
      <c r="F5" s="49">
        <v>43507</v>
      </c>
      <c r="G5" s="50">
        <f t="shared" ref="G5:G68" si="0">IF(AND(E5&lt;&gt;"",F5&lt;&gt;""),F5-E5,"")</f>
        <v>-23</v>
      </c>
      <c r="H5" s="51">
        <f t="shared" ref="H5:H68" si="1">IF(AND(G5&lt;&gt;"",D5&lt;&gt;""),G5*D5,"")</f>
        <v>-1048.8</v>
      </c>
    </row>
    <row r="6" spans="1:11" x14ac:dyDescent="0.3">
      <c r="A6" s="47" t="s">
        <v>42</v>
      </c>
      <c r="B6" s="47" t="s">
        <v>16</v>
      </c>
      <c r="C6" s="48" t="s">
        <v>17</v>
      </c>
      <c r="D6" s="13">
        <v>1500</v>
      </c>
      <c r="E6" s="49">
        <v>43540</v>
      </c>
      <c r="F6" s="49">
        <v>43507</v>
      </c>
      <c r="G6" s="50">
        <f t="shared" si="0"/>
        <v>-33</v>
      </c>
      <c r="H6" s="51">
        <f t="shared" si="1"/>
        <v>-49500</v>
      </c>
    </row>
    <row r="7" spans="1:11" x14ac:dyDescent="0.3">
      <c r="A7" s="47" t="s">
        <v>71</v>
      </c>
      <c r="B7" s="47" t="s">
        <v>18</v>
      </c>
      <c r="C7" s="48" t="s">
        <v>19</v>
      </c>
      <c r="D7" s="13">
        <v>917.12</v>
      </c>
      <c r="E7" s="49">
        <v>43524</v>
      </c>
      <c r="F7" s="49">
        <v>43507</v>
      </c>
      <c r="G7" s="50">
        <f t="shared" si="0"/>
        <v>-17</v>
      </c>
      <c r="H7" s="51">
        <f t="shared" si="1"/>
        <v>-15591.04</v>
      </c>
    </row>
    <row r="8" spans="1:11" x14ac:dyDescent="0.3">
      <c r="A8" s="52" t="s">
        <v>72</v>
      </c>
      <c r="B8" s="52" t="s">
        <v>20</v>
      </c>
      <c r="C8" s="53" t="s">
        <v>21</v>
      </c>
      <c r="D8" s="54">
        <v>8038.63</v>
      </c>
      <c r="E8" s="55">
        <v>43524</v>
      </c>
      <c r="F8" s="55">
        <v>43507</v>
      </c>
      <c r="G8" s="50">
        <f t="shared" si="0"/>
        <v>-17</v>
      </c>
      <c r="H8" s="51">
        <f t="shared" si="1"/>
        <v>-136656.71</v>
      </c>
    </row>
    <row r="9" spans="1:11" x14ac:dyDescent="0.3">
      <c r="A9" s="52" t="s">
        <v>32</v>
      </c>
      <c r="B9" s="52" t="s">
        <v>20</v>
      </c>
      <c r="C9" s="56" t="s">
        <v>22</v>
      </c>
      <c r="D9" s="54">
        <v>8038.63</v>
      </c>
      <c r="E9" s="55">
        <v>43496</v>
      </c>
      <c r="F9" s="55">
        <v>43507</v>
      </c>
      <c r="G9" s="50">
        <f t="shared" si="0"/>
        <v>11</v>
      </c>
      <c r="H9" s="51">
        <f t="shared" si="1"/>
        <v>88424.930000000008</v>
      </c>
    </row>
    <row r="10" spans="1:11" x14ac:dyDescent="0.3">
      <c r="A10" s="47" t="s">
        <v>73</v>
      </c>
      <c r="B10" s="47" t="s">
        <v>20</v>
      </c>
      <c r="C10" s="48" t="s">
        <v>23</v>
      </c>
      <c r="D10" s="13">
        <v>8038.63</v>
      </c>
      <c r="E10" s="49">
        <v>43555</v>
      </c>
      <c r="F10" s="55">
        <v>43531</v>
      </c>
      <c r="G10" s="50">
        <f t="shared" si="0"/>
        <v>-24</v>
      </c>
      <c r="H10" s="51">
        <f t="shared" si="1"/>
        <v>-192927.12</v>
      </c>
    </row>
    <row r="11" spans="1:11" x14ac:dyDescent="0.3">
      <c r="A11" s="47" t="s">
        <v>74</v>
      </c>
      <c r="B11" s="47" t="s">
        <v>24</v>
      </c>
      <c r="C11" s="47" t="s">
        <v>25</v>
      </c>
      <c r="D11" s="54">
        <v>830</v>
      </c>
      <c r="E11" s="49">
        <v>43585</v>
      </c>
      <c r="F11" s="55">
        <v>43531</v>
      </c>
      <c r="G11" s="50">
        <f t="shared" si="0"/>
        <v>-54</v>
      </c>
      <c r="H11" s="51">
        <f t="shared" si="1"/>
        <v>-44820</v>
      </c>
    </row>
    <row r="12" spans="1:11" x14ac:dyDescent="0.3">
      <c r="A12" s="47" t="s">
        <v>75</v>
      </c>
      <c r="B12" s="47" t="s">
        <v>14</v>
      </c>
      <c r="C12" s="47" t="s">
        <v>26</v>
      </c>
      <c r="D12" s="13">
        <v>81.42</v>
      </c>
      <c r="E12" s="49">
        <v>43523</v>
      </c>
      <c r="F12" s="55">
        <v>43531</v>
      </c>
      <c r="G12" s="50">
        <f t="shared" si="0"/>
        <v>8</v>
      </c>
      <c r="H12" s="51">
        <f t="shared" si="1"/>
        <v>651.36</v>
      </c>
    </row>
    <row r="13" spans="1:11" x14ac:dyDescent="0.3">
      <c r="A13" s="47" t="s">
        <v>76</v>
      </c>
      <c r="B13" s="47" t="s">
        <v>27</v>
      </c>
      <c r="C13" s="20" t="s">
        <v>28</v>
      </c>
      <c r="D13" s="13">
        <v>864.22</v>
      </c>
      <c r="E13" s="49">
        <v>43554</v>
      </c>
      <c r="F13" s="55">
        <v>43531</v>
      </c>
      <c r="G13" s="50">
        <f t="shared" si="0"/>
        <v>-23</v>
      </c>
      <c r="H13" s="51">
        <f t="shared" si="1"/>
        <v>-19877.060000000001</v>
      </c>
      <c r="K13" s="27"/>
    </row>
    <row r="14" spans="1:11" x14ac:dyDescent="0.3">
      <c r="A14" s="47" t="s">
        <v>77</v>
      </c>
      <c r="B14" s="47" t="s">
        <v>29</v>
      </c>
      <c r="C14" s="48" t="s">
        <v>30</v>
      </c>
      <c r="D14" s="13">
        <v>165.77</v>
      </c>
      <c r="E14" s="49">
        <v>43550</v>
      </c>
      <c r="F14" s="55">
        <v>43531</v>
      </c>
      <c r="G14" s="50">
        <f t="shared" si="0"/>
        <v>-19</v>
      </c>
      <c r="H14" s="51">
        <f t="shared" si="1"/>
        <v>-3149.63</v>
      </c>
    </row>
    <row r="15" spans="1:11" x14ac:dyDescent="0.3">
      <c r="A15" s="47" t="s">
        <v>78</v>
      </c>
      <c r="B15" s="47" t="s">
        <v>31</v>
      </c>
      <c r="C15" s="48" t="s">
        <v>32</v>
      </c>
      <c r="D15" s="13">
        <v>2139</v>
      </c>
      <c r="E15" s="49">
        <v>43568</v>
      </c>
      <c r="F15" s="55">
        <v>43538</v>
      </c>
      <c r="G15" s="50">
        <f t="shared" si="0"/>
        <v>-30</v>
      </c>
      <c r="H15" s="51">
        <f t="shared" si="1"/>
        <v>-64170</v>
      </c>
      <c r="K15" s="27">
        <f>K14-K13</f>
        <v>0</v>
      </c>
    </row>
    <row r="16" spans="1:11" x14ac:dyDescent="0.3">
      <c r="A16" s="47" t="s">
        <v>66</v>
      </c>
      <c r="B16" s="47" t="s">
        <v>33</v>
      </c>
      <c r="C16" s="48" t="s">
        <v>34</v>
      </c>
      <c r="D16" s="13">
        <v>31.64</v>
      </c>
      <c r="E16" s="49">
        <v>43568</v>
      </c>
      <c r="F16" s="55">
        <v>43538</v>
      </c>
      <c r="G16" s="50">
        <f t="shared" si="0"/>
        <v>-30</v>
      </c>
      <c r="H16" s="51">
        <f t="shared" si="1"/>
        <v>-949.2</v>
      </c>
    </row>
    <row r="17" spans="1:8" x14ac:dyDescent="0.3">
      <c r="A17" s="52" t="s">
        <v>79</v>
      </c>
      <c r="B17" s="52" t="s">
        <v>33</v>
      </c>
      <c r="C17" s="56" t="s">
        <v>35</v>
      </c>
      <c r="D17" s="54">
        <v>83.88</v>
      </c>
      <c r="E17" s="55">
        <v>43569</v>
      </c>
      <c r="F17" s="55">
        <v>43538</v>
      </c>
      <c r="G17" s="50">
        <f t="shared" si="0"/>
        <v>-31</v>
      </c>
      <c r="H17" s="51">
        <f t="shared" si="1"/>
        <v>-2600.2799999999997</v>
      </c>
    </row>
    <row r="18" spans="1:8" x14ac:dyDescent="0.3">
      <c r="A18" s="52" t="s">
        <v>80</v>
      </c>
      <c r="B18" s="52" t="s">
        <v>33</v>
      </c>
      <c r="C18" s="56" t="s">
        <v>36</v>
      </c>
      <c r="D18" s="54">
        <v>40.56</v>
      </c>
      <c r="E18" s="55">
        <v>43569</v>
      </c>
      <c r="F18" s="55">
        <v>43538</v>
      </c>
      <c r="G18" s="50">
        <f t="shared" si="0"/>
        <v>-31</v>
      </c>
      <c r="H18" s="51">
        <f t="shared" si="1"/>
        <v>-1257.3600000000001</v>
      </c>
    </row>
    <row r="19" spans="1:8" x14ac:dyDescent="0.3">
      <c r="A19" s="47" t="s">
        <v>81</v>
      </c>
      <c r="B19" s="47" t="s">
        <v>33</v>
      </c>
      <c r="C19" s="48" t="s">
        <v>37</v>
      </c>
      <c r="D19" s="13">
        <v>96.14</v>
      </c>
      <c r="E19" s="49">
        <v>43569</v>
      </c>
      <c r="F19" s="49">
        <v>43538</v>
      </c>
      <c r="G19" s="50">
        <f t="shared" si="0"/>
        <v>-31</v>
      </c>
      <c r="H19" s="51">
        <f t="shared" si="1"/>
        <v>-2980.34</v>
      </c>
    </row>
    <row r="20" spans="1:8" x14ac:dyDescent="0.3">
      <c r="A20" s="47" t="s">
        <v>82</v>
      </c>
      <c r="B20" s="47" t="s">
        <v>33</v>
      </c>
      <c r="C20" s="48" t="s">
        <v>38</v>
      </c>
      <c r="D20" s="13">
        <v>89.78</v>
      </c>
      <c r="E20" s="49">
        <v>43569</v>
      </c>
      <c r="F20" s="49">
        <v>43538</v>
      </c>
      <c r="G20" s="50">
        <f t="shared" si="0"/>
        <v>-31</v>
      </c>
      <c r="H20" s="51">
        <f t="shared" si="1"/>
        <v>-2783.18</v>
      </c>
    </row>
    <row r="21" spans="1:8" x14ac:dyDescent="0.3">
      <c r="A21" s="47" t="s">
        <v>83</v>
      </c>
      <c r="B21" s="47" t="s">
        <v>33</v>
      </c>
      <c r="C21" s="48" t="s">
        <v>39</v>
      </c>
      <c r="D21" s="13">
        <v>21.55</v>
      </c>
      <c r="E21" s="49">
        <v>43575</v>
      </c>
      <c r="F21" s="49">
        <v>43549</v>
      </c>
      <c r="G21" s="50">
        <f t="shared" si="0"/>
        <v>-26</v>
      </c>
      <c r="H21" s="51">
        <f t="shared" si="1"/>
        <v>-560.30000000000007</v>
      </c>
    </row>
    <row r="22" spans="1:8" x14ac:dyDescent="0.3">
      <c r="A22" s="47" t="s">
        <v>84</v>
      </c>
      <c r="B22" s="47" t="s">
        <v>33</v>
      </c>
      <c r="C22" s="48" t="s">
        <v>40</v>
      </c>
      <c r="D22" s="13">
        <v>10.8</v>
      </c>
      <c r="E22" s="49">
        <v>43573</v>
      </c>
      <c r="F22" s="49">
        <v>43549</v>
      </c>
      <c r="G22" s="50">
        <f t="shared" si="0"/>
        <v>-24</v>
      </c>
      <c r="H22" s="51">
        <f t="shared" si="1"/>
        <v>-259.20000000000005</v>
      </c>
    </row>
    <row r="23" spans="1:8" x14ac:dyDescent="0.3">
      <c r="A23" s="47" t="s">
        <v>85</v>
      </c>
      <c r="B23" s="47" t="s">
        <v>41</v>
      </c>
      <c r="C23" s="48" t="s">
        <v>42</v>
      </c>
      <c r="D23" s="19">
        <v>3655.55</v>
      </c>
      <c r="E23" s="49">
        <v>43570</v>
      </c>
      <c r="F23" s="49">
        <v>43549</v>
      </c>
      <c r="G23" s="50">
        <f>IF(AND(E23&lt;&gt;"",F23&lt;&gt;""),F23-E23,"")</f>
        <v>-21</v>
      </c>
      <c r="H23" s="51">
        <f t="shared" si="1"/>
        <v>-76766.55</v>
      </c>
    </row>
    <row r="24" spans="1:8" x14ac:dyDescent="0.3">
      <c r="A24" s="47" t="s">
        <v>86</v>
      </c>
      <c r="B24" s="47" t="s">
        <v>43</v>
      </c>
      <c r="C24" s="48" t="s">
        <v>44</v>
      </c>
      <c r="D24" s="13">
        <v>81.97</v>
      </c>
      <c r="E24" s="49">
        <v>43567</v>
      </c>
      <c r="F24" s="49">
        <v>43549</v>
      </c>
      <c r="G24" s="50">
        <f t="shared" si="0"/>
        <v>-18</v>
      </c>
      <c r="H24" s="51">
        <f t="shared" si="1"/>
        <v>-1475.46</v>
      </c>
    </row>
    <row r="25" spans="1:8" x14ac:dyDescent="0.3">
      <c r="A25" s="47" t="s">
        <v>87</v>
      </c>
      <c r="B25" s="47" t="s">
        <v>43</v>
      </c>
      <c r="C25" s="48" t="s">
        <v>45</v>
      </c>
      <c r="D25" s="13">
        <v>163.93</v>
      </c>
      <c r="E25" s="49">
        <v>43570</v>
      </c>
      <c r="F25" s="49">
        <v>43549</v>
      </c>
      <c r="G25" s="50">
        <f t="shared" si="0"/>
        <v>-21</v>
      </c>
      <c r="H25" s="51">
        <f t="shared" si="1"/>
        <v>-3442.53</v>
      </c>
    </row>
    <row r="26" spans="1:8" x14ac:dyDescent="0.3">
      <c r="A26" s="47" t="s">
        <v>88</v>
      </c>
      <c r="B26" s="47" t="s">
        <v>43</v>
      </c>
      <c r="C26" s="48" t="s">
        <v>46</v>
      </c>
      <c r="D26" s="13">
        <v>81.97</v>
      </c>
      <c r="E26" s="49">
        <v>43569</v>
      </c>
      <c r="F26" s="49">
        <v>43549</v>
      </c>
      <c r="G26" s="50">
        <f t="shared" si="0"/>
        <v>-20</v>
      </c>
      <c r="H26" s="51">
        <f t="shared" si="1"/>
        <v>-1639.4</v>
      </c>
    </row>
    <row r="27" spans="1:8" x14ac:dyDescent="0.3">
      <c r="A27" s="47" t="s">
        <v>89</v>
      </c>
      <c r="B27" s="47" t="s">
        <v>47</v>
      </c>
      <c r="C27" s="48" t="s">
        <v>48</v>
      </c>
      <c r="D27" s="13">
        <v>245.9</v>
      </c>
      <c r="E27" s="49">
        <v>43566</v>
      </c>
      <c r="F27" s="49">
        <v>43549</v>
      </c>
      <c r="G27" s="50">
        <f t="shared" si="0"/>
        <v>-17</v>
      </c>
      <c r="H27" s="51">
        <f t="shared" si="1"/>
        <v>-4180.3</v>
      </c>
    </row>
    <row r="28" spans="1:8" x14ac:dyDescent="0.3">
      <c r="A28" s="47" t="s">
        <v>90</v>
      </c>
      <c r="B28" s="47" t="s">
        <v>47</v>
      </c>
      <c r="C28" s="48" t="s">
        <v>49</v>
      </c>
      <c r="D28" s="13">
        <v>81.97</v>
      </c>
      <c r="E28" s="49">
        <v>43566</v>
      </c>
      <c r="F28" s="49">
        <v>43549</v>
      </c>
      <c r="G28" s="50">
        <f t="shared" si="0"/>
        <v>-17</v>
      </c>
      <c r="H28" s="51">
        <f t="shared" si="1"/>
        <v>-1393.49</v>
      </c>
    </row>
    <row r="29" spans="1:8" x14ac:dyDescent="0.3">
      <c r="A29" s="47" t="s">
        <v>91</v>
      </c>
      <c r="B29" s="47" t="s">
        <v>47</v>
      </c>
      <c r="C29" s="48" t="s">
        <v>50</v>
      </c>
      <c r="D29" s="13">
        <v>122.95</v>
      </c>
      <c r="E29" s="49">
        <v>43573</v>
      </c>
      <c r="F29" s="49">
        <v>43549</v>
      </c>
      <c r="G29" s="50">
        <f t="shared" si="0"/>
        <v>-24</v>
      </c>
      <c r="H29" s="51">
        <f t="shared" si="1"/>
        <v>-2950.8</v>
      </c>
    </row>
    <row r="30" spans="1:8" x14ac:dyDescent="0.3">
      <c r="A30" s="47" t="s">
        <v>92</v>
      </c>
      <c r="B30" s="47" t="s">
        <v>18</v>
      </c>
      <c r="C30" s="48" t="s">
        <v>51</v>
      </c>
      <c r="D30" s="13">
        <v>204.91</v>
      </c>
      <c r="E30" s="49">
        <v>43585</v>
      </c>
      <c r="F30" s="49">
        <v>43549</v>
      </c>
      <c r="G30" s="50">
        <f t="shared" si="0"/>
        <v>-36</v>
      </c>
      <c r="H30" s="51">
        <f t="shared" si="1"/>
        <v>-7376.76</v>
      </c>
    </row>
    <row r="31" spans="1:8" x14ac:dyDescent="0.3">
      <c r="A31" s="47" t="s">
        <v>93</v>
      </c>
      <c r="B31" s="47" t="s">
        <v>18</v>
      </c>
      <c r="C31" s="48" t="s">
        <v>52</v>
      </c>
      <c r="D31" s="19">
        <v>245.89</v>
      </c>
      <c r="E31" s="49">
        <v>43585</v>
      </c>
      <c r="F31" s="49">
        <v>43549</v>
      </c>
      <c r="G31" s="50">
        <f t="shared" si="0"/>
        <v>-36</v>
      </c>
      <c r="H31" s="51">
        <f t="shared" si="1"/>
        <v>-8852.0399999999991</v>
      </c>
    </row>
    <row r="32" spans="1:8" x14ac:dyDescent="0.3">
      <c r="A32" s="47" t="s">
        <v>94</v>
      </c>
      <c r="B32" s="47" t="s">
        <v>18</v>
      </c>
      <c r="C32" s="48" t="s">
        <v>53</v>
      </c>
      <c r="D32" s="13">
        <v>204.91</v>
      </c>
      <c r="E32" s="49">
        <v>43585</v>
      </c>
      <c r="F32" s="49">
        <v>43549</v>
      </c>
      <c r="G32" s="50">
        <f t="shared" si="0"/>
        <v>-36</v>
      </c>
      <c r="H32" s="51">
        <f t="shared" si="1"/>
        <v>-7376.76</v>
      </c>
    </row>
    <row r="33" spans="1:8" x14ac:dyDescent="0.3">
      <c r="A33" s="47" t="s">
        <v>95</v>
      </c>
      <c r="B33" s="47" t="s">
        <v>54</v>
      </c>
      <c r="C33" s="48" t="s">
        <v>55</v>
      </c>
      <c r="D33" s="13">
        <v>81.86</v>
      </c>
      <c r="E33" s="49">
        <v>43585</v>
      </c>
      <c r="F33" s="49">
        <v>43549</v>
      </c>
      <c r="G33" s="50">
        <f t="shared" si="0"/>
        <v>-36</v>
      </c>
      <c r="H33" s="51">
        <f t="shared" si="1"/>
        <v>-2946.96</v>
      </c>
    </row>
    <row r="34" spans="1:8" x14ac:dyDescent="0.3">
      <c r="A34" s="47" t="s">
        <v>96</v>
      </c>
      <c r="B34" s="47" t="s">
        <v>54</v>
      </c>
      <c r="C34" s="48" t="s">
        <v>56</v>
      </c>
      <c r="D34" s="13">
        <v>410.54</v>
      </c>
      <c r="E34" s="49">
        <v>43585</v>
      </c>
      <c r="F34" s="49">
        <v>43549</v>
      </c>
      <c r="G34" s="50">
        <f t="shared" si="0"/>
        <v>-36</v>
      </c>
      <c r="H34" s="51">
        <f t="shared" si="1"/>
        <v>-14779.44</v>
      </c>
    </row>
    <row r="35" spans="1:8" x14ac:dyDescent="0.3">
      <c r="A35" s="47" t="s">
        <v>97</v>
      </c>
      <c r="B35" s="47" t="s">
        <v>57</v>
      </c>
      <c r="C35" s="48" t="s">
        <v>58</v>
      </c>
      <c r="D35" s="13">
        <v>49.18</v>
      </c>
      <c r="E35" s="49">
        <v>43616</v>
      </c>
      <c r="F35" s="49">
        <v>43549</v>
      </c>
      <c r="G35" s="50">
        <f t="shared" si="0"/>
        <v>-67</v>
      </c>
      <c r="H35" s="51">
        <f t="shared" si="1"/>
        <v>-3295.06</v>
      </c>
    </row>
    <row r="36" spans="1:8" x14ac:dyDescent="0.3">
      <c r="A36" s="47" t="s">
        <v>98</v>
      </c>
      <c r="B36" s="47" t="s">
        <v>59</v>
      </c>
      <c r="C36" s="48" t="s">
        <v>48</v>
      </c>
      <c r="D36" s="13">
        <v>211.48</v>
      </c>
      <c r="E36" s="49">
        <v>43555</v>
      </c>
      <c r="F36" s="49">
        <v>43549</v>
      </c>
      <c r="G36" s="50">
        <f t="shared" si="0"/>
        <v>-6</v>
      </c>
      <c r="H36" s="51">
        <f t="shared" si="1"/>
        <v>-1268.8799999999999</v>
      </c>
    </row>
    <row r="37" spans="1:8" x14ac:dyDescent="0.3">
      <c r="A37" s="47" t="s">
        <v>99</v>
      </c>
      <c r="B37" s="47" t="s">
        <v>29</v>
      </c>
      <c r="C37" s="48" t="s">
        <v>60</v>
      </c>
      <c r="D37" s="13">
        <v>163.93</v>
      </c>
      <c r="E37" s="49">
        <v>43574</v>
      </c>
      <c r="F37" s="49">
        <v>43549</v>
      </c>
      <c r="G37" s="50">
        <f t="shared" si="0"/>
        <v>-25</v>
      </c>
      <c r="H37" s="51">
        <f t="shared" si="1"/>
        <v>-4098.25</v>
      </c>
    </row>
    <row r="38" spans="1:8" x14ac:dyDescent="0.3">
      <c r="A38" s="47" t="s">
        <v>100</v>
      </c>
      <c r="B38" s="47" t="s">
        <v>61</v>
      </c>
      <c r="C38" s="48" t="s">
        <v>60</v>
      </c>
      <c r="D38" s="13">
        <v>313.79000000000002</v>
      </c>
      <c r="E38" s="49">
        <v>43574</v>
      </c>
      <c r="F38" s="49">
        <v>43549</v>
      </c>
      <c r="G38" s="50">
        <f t="shared" si="0"/>
        <v>-25</v>
      </c>
      <c r="H38" s="51">
        <f t="shared" si="1"/>
        <v>-7844.7500000000009</v>
      </c>
    </row>
    <row r="39" spans="1:8" x14ac:dyDescent="0.3">
      <c r="A39" s="47" t="s">
        <v>101</v>
      </c>
      <c r="B39" s="47" t="s">
        <v>33</v>
      </c>
      <c r="C39" s="48" t="s">
        <v>62</v>
      </c>
      <c r="D39" s="13">
        <v>30.97</v>
      </c>
      <c r="E39" s="49">
        <v>43582</v>
      </c>
      <c r="F39" s="49">
        <v>43551</v>
      </c>
      <c r="G39" s="50">
        <f t="shared" si="0"/>
        <v>-31</v>
      </c>
      <c r="H39" s="51">
        <f t="shared" si="1"/>
        <v>-960.06999999999994</v>
      </c>
    </row>
    <row r="40" spans="1:8" x14ac:dyDescent="0.3">
      <c r="A40" s="47" t="s">
        <v>102</v>
      </c>
      <c r="B40" s="47" t="s">
        <v>63</v>
      </c>
      <c r="C40" s="48" t="s">
        <v>64</v>
      </c>
      <c r="D40" s="13">
        <v>981.65</v>
      </c>
      <c r="E40" s="49">
        <v>43573</v>
      </c>
      <c r="F40" s="49">
        <v>43552</v>
      </c>
      <c r="G40" s="50">
        <f t="shared" si="0"/>
        <v>-21</v>
      </c>
      <c r="H40" s="51">
        <f t="shared" si="1"/>
        <v>-20614.649999999998</v>
      </c>
    </row>
    <row r="41" spans="1:8" x14ac:dyDescent="0.3">
      <c r="A41" s="47" t="s">
        <v>103</v>
      </c>
      <c r="B41" s="47" t="s">
        <v>65</v>
      </c>
      <c r="C41" s="48" t="s">
        <v>66</v>
      </c>
      <c r="D41" s="13">
        <v>81.97</v>
      </c>
      <c r="E41" s="49">
        <v>43575</v>
      </c>
      <c r="F41" s="49">
        <v>43551</v>
      </c>
      <c r="G41" s="50">
        <f t="shared" si="0"/>
        <v>-24</v>
      </c>
      <c r="H41" s="51">
        <f t="shared" si="1"/>
        <v>-1967.28</v>
      </c>
    </row>
    <row r="42" spans="1:8" x14ac:dyDescent="0.3">
      <c r="A42" s="47" t="s">
        <v>104</v>
      </c>
      <c r="B42" s="47" t="s">
        <v>67</v>
      </c>
      <c r="C42" s="48" t="s">
        <v>68</v>
      </c>
      <c r="D42" s="13">
        <v>105.32</v>
      </c>
      <c r="E42" s="49">
        <v>43581</v>
      </c>
      <c r="F42" s="49">
        <v>43552</v>
      </c>
      <c r="G42" s="50">
        <f t="shared" si="0"/>
        <v>-29</v>
      </c>
      <c r="H42" s="51">
        <f t="shared" si="1"/>
        <v>-3054.2799999999997</v>
      </c>
    </row>
    <row r="43" spans="1:8" x14ac:dyDescent="0.3">
      <c r="A43" s="47" t="s">
        <v>105</v>
      </c>
      <c r="B43" s="47" t="s">
        <v>33</v>
      </c>
      <c r="C43" s="48" t="s">
        <v>69</v>
      </c>
      <c r="D43" s="13">
        <v>20.46</v>
      </c>
      <c r="E43" s="49">
        <v>43583</v>
      </c>
      <c r="F43" s="49">
        <v>43552</v>
      </c>
      <c r="G43" s="50">
        <f t="shared" si="0"/>
        <v>-31</v>
      </c>
      <c r="H43" s="51">
        <f t="shared" si="1"/>
        <v>-634.26</v>
      </c>
    </row>
    <row r="44" spans="1:8" x14ac:dyDescent="0.3">
      <c r="A44" s="11" t="s">
        <v>106</v>
      </c>
      <c r="B44" s="11" t="s">
        <v>20</v>
      </c>
      <c r="C44" s="57" t="s">
        <v>107</v>
      </c>
      <c r="D44" s="13">
        <v>8038.63</v>
      </c>
      <c r="E44" s="14">
        <v>43585</v>
      </c>
      <c r="F44" s="14">
        <v>43557</v>
      </c>
      <c r="G44" s="8">
        <f t="shared" si="0"/>
        <v>-28</v>
      </c>
      <c r="H44" s="9">
        <f t="shared" si="1"/>
        <v>-225081.64</v>
      </c>
    </row>
    <row r="45" spans="1:8" x14ac:dyDescent="0.3">
      <c r="A45" s="11" t="s">
        <v>108</v>
      </c>
      <c r="B45" s="11" t="s">
        <v>109</v>
      </c>
      <c r="C45" s="57" t="s">
        <v>110</v>
      </c>
      <c r="D45" s="13">
        <v>1120.94</v>
      </c>
      <c r="E45" s="14">
        <v>43585</v>
      </c>
      <c r="F45" s="14">
        <v>43557</v>
      </c>
      <c r="G45" s="8">
        <f t="shared" si="0"/>
        <v>-28</v>
      </c>
      <c r="H45" s="9">
        <f t="shared" si="1"/>
        <v>-31386.32</v>
      </c>
    </row>
    <row r="46" spans="1:8" x14ac:dyDescent="0.3">
      <c r="A46" s="7" t="s">
        <v>111</v>
      </c>
      <c r="B46" s="7" t="s">
        <v>112</v>
      </c>
      <c r="C46" s="58">
        <v>214</v>
      </c>
      <c r="D46" s="16">
        <v>829.19</v>
      </c>
      <c r="E46" s="2">
        <v>43586</v>
      </c>
      <c r="F46" s="2">
        <v>43557</v>
      </c>
      <c r="G46" s="8">
        <f t="shared" si="0"/>
        <v>-29</v>
      </c>
      <c r="H46" s="9">
        <f t="shared" si="1"/>
        <v>-24046.510000000002</v>
      </c>
    </row>
    <row r="47" spans="1:8" x14ac:dyDescent="0.3">
      <c r="A47" s="7" t="s">
        <v>113</v>
      </c>
      <c r="B47" s="7" t="s">
        <v>114</v>
      </c>
      <c r="C47" s="58" t="s">
        <v>115</v>
      </c>
      <c r="D47" s="16">
        <v>424.99</v>
      </c>
      <c r="E47" s="2">
        <v>43610</v>
      </c>
      <c r="F47" s="2">
        <v>43557</v>
      </c>
      <c r="G47" s="8">
        <f t="shared" si="0"/>
        <v>-53</v>
      </c>
      <c r="H47" s="9">
        <f t="shared" si="1"/>
        <v>-22524.47</v>
      </c>
    </row>
    <row r="48" spans="1:8" x14ac:dyDescent="0.3">
      <c r="A48" s="11" t="s">
        <v>116</v>
      </c>
      <c r="B48" s="11" t="s">
        <v>117</v>
      </c>
      <c r="C48" s="57" t="s">
        <v>118</v>
      </c>
      <c r="D48" s="13">
        <v>93.91</v>
      </c>
      <c r="E48" s="14">
        <v>43582</v>
      </c>
      <c r="F48" s="2">
        <v>43557</v>
      </c>
      <c r="G48" s="8">
        <f t="shared" si="0"/>
        <v>-25</v>
      </c>
      <c r="H48" s="9">
        <f t="shared" si="1"/>
        <v>-2347.75</v>
      </c>
    </row>
    <row r="49" spans="1:8" x14ac:dyDescent="0.3">
      <c r="A49" s="11" t="s">
        <v>119</v>
      </c>
      <c r="B49" s="11" t="s">
        <v>120</v>
      </c>
      <c r="C49" s="59" t="s">
        <v>121</v>
      </c>
      <c r="D49" s="16">
        <v>46.74</v>
      </c>
      <c r="E49" s="14">
        <v>43590</v>
      </c>
      <c r="F49" s="2">
        <v>43560</v>
      </c>
      <c r="G49" s="8">
        <f t="shared" si="0"/>
        <v>-30</v>
      </c>
      <c r="H49" s="9">
        <f t="shared" si="1"/>
        <v>-1402.2</v>
      </c>
    </row>
    <row r="50" spans="1:8" x14ac:dyDescent="0.3">
      <c r="A50" s="11" t="s">
        <v>122</v>
      </c>
      <c r="B50" s="11" t="s">
        <v>120</v>
      </c>
      <c r="C50" s="59" t="s">
        <v>123</v>
      </c>
      <c r="D50" s="13">
        <v>40.159999999999997</v>
      </c>
      <c r="E50" s="14">
        <v>43590</v>
      </c>
      <c r="F50" s="2">
        <v>43560</v>
      </c>
      <c r="G50" s="8">
        <f t="shared" si="0"/>
        <v>-30</v>
      </c>
      <c r="H50" s="9">
        <f t="shared" si="1"/>
        <v>-1204.8</v>
      </c>
    </row>
    <row r="51" spans="1:8" x14ac:dyDescent="0.3">
      <c r="A51" s="11" t="s">
        <v>124</v>
      </c>
      <c r="B51" s="11" t="s">
        <v>125</v>
      </c>
      <c r="C51" s="20">
        <v>20</v>
      </c>
      <c r="D51" s="13">
        <v>208.36</v>
      </c>
      <c r="E51" s="14">
        <v>43590</v>
      </c>
      <c r="F51" s="2">
        <v>43560</v>
      </c>
      <c r="G51" s="8">
        <f t="shared" si="0"/>
        <v>-30</v>
      </c>
      <c r="H51" s="9">
        <f t="shared" si="1"/>
        <v>-6250.8</v>
      </c>
    </row>
    <row r="52" spans="1:8" x14ac:dyDescent="0.3">
      <c r="A52" s="11" t="s">
        <v>126</v>
      </c>
      <c r="B52" s="11" t="s">
        <v>125</v>
      </c>
      <c r="C52" s="57" t="s">
        <v>75</v>
      </c>
      <c r="D52" s="13">
        <v>243.3</v>
      </c>
      <c r="E52" s="14">
        <v>43590</v>
      </c>
      <c r="F52" s="2">
        <v>43560</v>
      </c>
      <c r="G52" s="8">
        <f t="shared" si="0"/>
        <v>-30</v>
      </c>
      <c r="H52" s="9">
        <f t="shared" si="1"/>
        <v>-7299</v>
      </c>
    </row>
    <row r="53" spans="1:8" x14ac:dyDescent="0.3">
      <c r="A53" s="11" t="s">
        <v>127</v>
      </c>
      <c r="B53" s="11" t="s">
        <v>128</v>
      </c>
      <c r="C53" s="57" t="s">
        <v>129</v>
      </c>
      <c r="D53" s="13">
        <v>2666</v>
      </c>
      <c r="E53" s="14">
        <v>43616</v>
      </c>
      <c r="F53" s="2">
        <v>43560</v>
      </c>
      <c r="G53" s="8">
        <f t="shared" si="0"/>
        <v>-56</v>
      </c>
      <c r="H53" s="9">
        <f t="shared" si="1"/>
        <v>-149296</v>
      </c>
    </row>
    <row r="54" spans="1:8" x14ac:dyDescent="0.3">
      <c r="A54" s="11" t="s">
        <v>130</v>
      </c>
      <c r="B54" s="11" t="s">
        <v>128</v>
      </c>
      <c r="C54" s="57" t="s">
        <v>131</v>
      </c>
      <c r="D54" s="13">
        <v>433.5</v>
      </c>
      <c r="E54" s="14">
        <v>43616</v>
      </c>
      <c r="F54" s="2">
        <v>43560</v>
      </c>
      <c r="G54" s="8">
        <f t="shared" si="0"/>
        <v>-56</v>
      </c>
      <c r="H54" s="9">
        <f t="shared" si="1"/>
        <v>-24276</v>
      </c>
    </row>
    <row r="55" spans="1:8" x14ac:dyDescent="0.3">
      <c r="A55" s="7" t="s">
        <v>132</v>
      </c>
      <c r="B55" s="7" t="s">
        <v>120</v>
      </c>
      <c r="C55" s="58" t="s">
        <v>133</v>
      </c>
      <c r="D55" s="16">
        <v>9.82</v>
      </c>
      <c r="E55" s="2">
        <v>43593</v>
      </c>
      <c r="F55" s="2">
        <v>43566</v>
      </c>
      <c r="G55" s="8">
        <f t="shared" si="0"/>
        <v>-27</v>
      </c>
      <c r="H55" s="9">
        <f t="shared" si="1"/>
        <v>-265.14</v>
      </c>
    </row>
    <row r="56" spans="1:8" x14ac:dyDescent="0.3">
      <c r="A56" s="7" t="s">
        <v>134</v>
      </c>
      <c r="B56" s="7" t="s">
        <v>120</v>
      </c>
      <c r="C56" s="58" t="s">
        <v>135</v>
      </c>
      <c r="D56" s="16">
        <v>44.51</v>
      </c>
      <c r="E56" s="2">
        <v>43595</v>
      </c>
      <c r="F56" s="2">
        <v>43566</v>
      </c>
      <c r="G56" s="8">
        <f t="shared" si="0"/>
        <v>-29</v>
      </c>
      <c r="H56" s="9">
        <f t="shared" si="1"/>
        <v>-1290.79</v>
      </c>
    </row>
    <row r="57" spans="1:8" x14ac:dyDescent="0.3">
      <c r="A57" s="11" t="s">
        <v>136</v>
      </c>
      <c r="B57" s="11" t="s">
        <v>125</v>
      </c>
      <c r="C57" s="57" t="s">
        <v>70</v>
      </c>
      <c r="D57" s="13">
        <v>500</v>
      </c>
      <c r="E57" s="14">
        <v>43595</v>
      </c>
      <c r="F57" s="14">
        <v>43566</v>
      </c>
      <c r="G57" s="8">
        <f t="shared" si="0"/>
        <v>-29</v>
      </c>
      <c r="H57" s="9">
        <f t="shared" si="1"/>
        <v>-14500</v>
      </c>
    </row>
    <row r="58" spans="1:8" x14ac:dyDescent="0.3">
      <c r="A58" s="11" t="s">
        <v>137</v>
      </c>
      <c r="B58" s="11" t="s">
        <v>125</v>
      </c>
      <c r="C58" s="57" t="s">
        <v>138</v>
      </c>
      <c r="D58" s="13">
        <v>321.39999999999998</v>
      </c>
      <c r="E58" s="14">
        <v>43595</v>
      </c>
      <c r="F58" s="14">
        <v>43566</v>
      </c>
      <c r="G58" s="8">
        <f t="shared" si="0"/>
        <v>-29</v>
      </c>
      <c r="H58" s="9">
        <f t="shared" si="1"/>
        <v>-9320.5999999999985</v>
      </c>
    </row>
    <row r="59" spans="1:8" x14ac:dyDescent="0.3">
      <c r="A59" s="11" t="s">
        <v>139</v>
      </c>
      <c r="B59" s="11" t="s">
        <v>140</v>
      </c>
      <c r="C59" s="57" t="s">
        <v>141</v>
      </c>
      <c r="D59" s="13">
        <v>677</v>
      </c>
      <c r="E59" s="14">
        <v>43595</v>
      </c>
      <c r="F59" s="14">
        <v>43566</v>
      </c>
      <c r="G59" s="8">
        <f t="shared" si="0"/>
        <v>-29</v>
      </c>
      <c r="H59" s="9">
        <f t="shared" si="1"/>
        <v>-19633</v>
      </c>
    </row>
    <row r="60" spans="1:8" x14ac:dyDescent="0.3">
      <c r="A60" s="11" t="s">
        <v>142</v>
      </c>
      <c r="B60" s="11" t="s">
        <v>143</v>
      </c>
      <c r="C60" s="57" t="s">
        <v>144</v>
      </c>
      <c r="D60" s="13">
        <v>1042.6099999999999</v>
      </c>
      <c r="E60" s="14">
        <v>43614</v>
      </c>
      <c r="F60" s="14">
        <v>43566</v>
      </c>
      <c r="G60" s="8">
        <f t="shared" si="0"/>
        <v>-48</v>
      </c>
      <c r="H60" s="9">
        <f t="shared" si="1"/>
        <v>-50045.279999999999</v>
      </c>
    </row>
    <row r="61" spans="1:8" x14ac:dyDescent="0.3">
      <c r="A61" s="11" t="s">
        <v>145</v>
      </c>
      <c r="B61" s="11" t="s">
        <v>143</v>
      </c>
      <c r="C61" s="57" t="s">
        <v>146</v>
      </c>
      <c r="D61" s="19">
        <v>80.930000000000007</v>
      </c>
      <c r="E61" s="14">
        <v>43595</v>
      </c>
      <c r="F61" s="14">
        <v>43566</v>
      </c>
      <c r="G61" s="8">
        <f>IF(AND(E61&lt;&gt;"",F61&lt;&gt;""),F61-E61,"")</f>
        <v>-29</v>
      </c>
      <c r="H61" s="9">
        <f t="shared" si="1"/>
        <v>-2346.9700000000003</v>
      </c>
    </row>
    <row r="62" spans="1:8" x14ac:dyDescent="0.3">
      <c r="A62" s="11" t="s">
        <v>147</v>
      </c>
      <c r="B62" s="11" t="s">
        <v>114</v>
      </c>
      <c r="C62" s="57" t="s">
        <v>148</v>
      </c>
      <c r="D62" s="13">
        <v>86.21</v>
      </c>
      <c r="E62" s="14">
        <v>43617</v>
      </c>
      <c r="F62" s="14">
        <v>43566</v>
      </c>
      <c r="G62" s="8">
        <f t="shared" si="0"/>
        <v>-51</v>
      </c>
      <c r="H62" s="9">
        <f t="shared" si="1"/>
        <v>-4396.71</v>
      </c>
    </row>
    <row r="63" spans="1:8" x14ac:dyDescent="0.3">
      <c r="A63" s="11" t="s">
        <v>149</v>
      </c>
      <c r="B63" s="11" t="s">
        <v>117</v>
      </c>
      <c r="C63" s="57" t="s">
        <v>150</v>
      </c>
      <c r="D63" s="13">
        <v>15.93</v>
      </c>
      <c r="E63" s="14">
        <v>43603</v>
      </c>
      <c r="F63" s="14">
        <v>43588</v>
      </c>
      <c r="G63" s="8">
        <f t="shared" si="0"/>
        <v>-15</v>
      </c>
      <c r="H63" s="9">
        <f t="shared" si="1"/>
        <v>-238.95</v>
      </c>
    </row>
    <row r="64" spans="1:8" x14ac:dyDescent="0.3">
      <c r="A64" s="11" t="s">
        <v>151</v>
      </c>
      <c r="B64" s="11" t="s">
        <v>152</v>
      </c>
      <c r="C64" s="57" t="s">
        <v>153</v>
      </c>
      <c r="D64" s="13">
        <v>245.9</v>
      </c>
      <c r="E64" s="14">
        <v>43646</v>
      </c>
      <c r="F64" s="14">
        <v>43588</v>
      </c>
      <c r="G64" s="8">
        <f t="shared" si="0"/>
        <v>-58</v>
      </c>
      <c r="H64" s="9">
        <f t="shared" si="1"/>
        <v>-14262.2</v>
      </c>
    </row>
    <row r="65" spans="1:8" x14ac:dyDescent="0.3">
      <c r="A65" s="11" t="s">
        <v>154</v>
      </c>
      <c r="B65" s="11" t="s">
        <v>155</v>
      </c>
      <c r="C65" s="57" t="s">
        <v>156</v>
      </c>
      <c r="D65" s="13">
        <v>250</v>
      </c>
      <c r="E65" s="14">
        <v>43596</v>
      </c>
      <c r="F65" s="14">
        <v>43588</v>
      </c>
      <c r="G65" s="8">
        <f t="shared" si="0"/>
        <v>-8</v>
      </c>
      <c r="H65" s="9">
        <f t="shared" si="1"/>
        <v>-2000</v>
      </c>
    </row>
    <row r="66" spans="1:8" x14ac:dyDescent="0.3">
      <c r="A66" s="11" t="s">
        <v>157</v>
      </c>
      <c r="B66" s="11" t="s">
        <v>158</v>
      </c>
      <c r="C66" s="57" t="s">
        <v>159</v>
      </c>
      <c r="D66" s="13">
        <v>300</v>
      </c>
      <c r="E66" s="14">
        <v>43601</v>
      </c>
      <c r="F66" s="14">
        <v>43588</v>
      </c>
      <c r="G66" s="8">
        <f t="shared" si="0"/>
        <v>-13</v>
      </c>
      <c r="H66" s="9">
        <f t="shared" si="1"/>
        <v>-3900</v>
      </c>
    </row>
    <row r="67" spans="1:8" x14ac:dyDescent="0.3">
      <c r="A67" s="11" t="s">
        <v>160</v>
      </c>
      <c r="B67" s="11" t="s">
        <v>161</v>
      </c>
      <c r="C67" s="57" t="s">
        <v>162</v>
      </c>
      <c r="D67" s="13">
        <v>166.73</v>
      </c>
      <c r="E67" s="14">
        <v>43596</v>
      </c>
      <c r="F67" s="14">
        <v>43588</v>
      </c>
      <c r="G67" s="8">
        <f t="shared" si="0"/>
        <v>-8</v>
      </c>
      <c r="H67" s="9">
        <f t="shared" si="1"/>
        <v>-1333.84</v>
      </c>
    </row>
    <row r="68" spans="1:8" x14ac:dyDescent="0.3">
      <c r="A68" s="11" t="s">
        <v>163</v>
      </c>
      <c r="B68" s="11" t="s">
        <v>164</v>
      </c>
      <c r="C68" s="57" t="s">
        <v>165</v>
      </c>
      <c r="D68" s="13">
        <v>336.36</v>
      </c>
      <c r="E68" s="14">
        <v>43641</v>
      </c>
      <c r="F68" s="14">
        <v>43588</v>
      </c>
      <c r="G68" s="8">
        <f t="shared" si="0"/>
        <v>-53</v>
      </c>
      <c r="H68" s="9">
        <f t="shared" si="1"/>
        <v>-17827.080000000002</v>
      </c>
    </row>
    <row r="69" spans="1:8" x14ac:dyDescent="0.3">
      <c r="A69" s="11" t="s">
        <v>166</v>
      </c>
      <c r="B69" s="11" t="s">
        <v>164</v>
      </c>
      <c r="C69" s="57" t="s">
        <v>167</v>
      </c>
      <c r="D69" s="19">
        <v>409.09</v>
      </c>
      <c r="E69" s="14">
        <v>43641</v>
      </c>
      <c r="F69" s="14">
        <v>43588</v>
      </c>
      <c r="G69" s="8">
        <f t="shared" ref="G69:G132" si="2">IF(AND(E69&lt;&gt;"",F69&lt;&gt;""),F69-E69,"")</f>
        <v>-53</v>
      </c>
      <c r="H69" s="9">
        <f t="shared" ref="H69:H132" si="3">IF(AND(G69&lt;&gt;"",D69&lt;&gt;""),G69*D69,"")</f>
        <v>-21681.77</v>
      </c>
    </row>
    <row r="70" spans="1:8" x14ac:dyDescent="0.3">
      <c r="A70" s="11" t="s">
        <v>168</v>
      </c>
      <c r="B70" s="11" t="s">
        <v>20</v>
      </c>
      <c r="C70" s="57" t="s">
        <v>169</v>
      </c>
      <c r="D70" s="13">
        <v>8038.63</v>
      </c>
      <c r="E70" s="14">
        <v>43616</v>
      </c>
      <c r="F70" s="14">
        <v>43588</v>
      </c>
      <c r="G70" s="8">
        <f t="shared" si="2"/>
        <v>-28</v>
      </c>
      <c r="H70" s="9">
        <f t="shared" si="3"/>
        <v>-225081.64</v>
      </c>
    </row>
    <row r="71" spans="1:8" x14ac:dyDescent="0.3">
      <c r="A71" s="11" t="s">
        <v>170</v>
      </c>
      <c r="B71" s="11" t="s">
        <v>125</v>
      </c>
      <c r="C71" s="57" t="s">
        <v>66</v>
      </c>
      <c r="D71" s="13">
        <v>498.28</v>
      </c>
      <c r="E71" s="14">
        <v>43618</v>
      </c>
      <c r="F71" s="14">
        <v>43588</v>
      </c>
      <c r="G71" s="8">
        <f t="shared" si="2"/>
        <v>-30</v>
      </c>
      <c r="H71" s="9">
        <f t="shared" si="3"/>
        <v>-14948.4</v>
      </c>
    </row>
    <row r="72" spans="1:8" x14ac:dyDescent="0.3">
      <c r="A72" s="11" t="s">
        <v>171</v>
      </c>
      <c r="B72" s="11" t="s">
        <v>172</v>
      </c>
      <c r="C72" s="57" t="s">
        <v>173</v>
      </c>
      <c r="D72" s="13">
        <v>2924</v>
      </c>
      <c r="E72" s="14">
        <v>43619</v>
      </c>
      <c r="F72" s="14">
        <v>43588</v>
      </c>
      <c r="G72" s="8">
        <f t="shared" si="2"/>
        <v>-31</v>
      </c>
      <c r="H72" s="9">
        <f t="shared" si="3"/>
        <v>-90644</v>
      </c>
    </row>
    <row r="73" spans="1:8" x14ac:dyDescent="0.3">
      <c r="A73" s="11" t="s">
        <v>174</v>
      </c>
      <c r="B73" s="11" t="s">
        <v>175</v>
      </c>
      <c r="C73" s="57" t="s">
        <v>176</v>
      </c>
      <c r="D73" s="13">
        <v>67.13</v>
      </c>
      <c r="E73" s="14">
        <v>43646</v>
      </c>
      <c r="F73" s="14">
        <v>43594</v>
      </c>
      <c r="G73" s="8">
        <f t="shared" si="2"/>
        <v>-52</v>
      </c>
      <c r="H73" s="9">
        <f t="shared" si="3"/>
        <v>-3490.7599999999998</v>
      </c>
    </row>
    <row r="74" spans="1:8" x14ac:dyDescent="0.3">
      <c r="A74" s="11" t="s">
        <v>177</v>
      </c>
      <c r="B74" s="11" t="s">
        <v>175</v>
      </c>
      <c r="C74" s="57" t="s">
        <v>178</v>
      </c>
      <c r="D74" s="13">
        <v>325.42</v>
      </c>
      <c r="E74" s="14">
        <v>43646</v>
      </c>
      <c r="F74" s="14">
        <v>43594</v>
      </c>
      <c r="G74" s="8">
        <f t="shared" si="2"/>
        <v>-52</v>
      </c>
      <c r="H74" s="9">
        <f t="shared" si="3"/>
        <v>-16921.84</v>
      </c>
    </row>
    <row r="75" spans="1:8" x14ac:dyDescent="0.3">
      <c r="A75" s="11" t="s">
        <v>179</v>
      </c>
      <c r="B75" s="11" t="s">
        <v>175</v>
      </c>
      <c r="C75" s="57" t="s">
        <v>180</v>
      </c>
      <c r="D75" s="13">
        <v>163.93</v>
      </c>
      <c r="E75" s="14">
        <v>43646</v>
      </c>
      <c r="F75" s="14">
        <v>43594</v>
      </c>
      <c r="G75" s="8">
        <f t="shared" si="2"/>
        <v>-52</v>
      </c>
      <c r="H75" s="9">
        <f t="shared" si="3"/>
        <v>-8524.36</v>
      </c>
    </row>
    <row r="76" spans="1:8" x14ac:dyDescent="0.3">
      <c r="A76" s="11" t="s">
        <v>181</v>
      </c>
      <c r="B76" s="11" t="s">
        <v>158</v>
      </c>
      <c r="C76" s="57" t="s">
        <v>182</v>
      </c>
      <c r="D76" s="13">
        <v>300</v>
      </c>
      <c r="E76" s="14">
        <v>43625</v>
      </c>
      <c r="F76" s="14">
        <v>43594</v>
      </c>
      <c r="G76" s="8">
        <f t="shared" si="2"/>
        <v>-31</v>
      </c>
      <c r="H76" s="9">
        <f t="shared" si="3"/>
        <v>-9300</v>
      </c>
    </row>
    <row r="77" spans="1:8" x14ac:dyDescent="0.3">
      <c r="A77" s="11" t="s">
        <v>183</v>
      </c>
      <c r="B77" s="11" t="s">
        <v>158</v>
      </c>
      <c r="C77" s="57" t="s">
        <v>184</v>
      </c>
      <c r="D77" s="13">
        <v>250</v>
      </c>
      <c r="E77" s="14">
        <v>43623</v>
      </c>
      <c r="F77" s="14">
        <v>43594</v>
      </c>
      <c r="G77" s="8">
        <f t="shared" si="2"/>
        <v>-29</v>
      </c>
      <c r="H77" s="9">
        <f t="shared" si="3"/>
        <v>-7250</v>
      </c>
    </row>
    <row r="78" spans="1:8" x14ac:dyDescent="0.3">
      <c r="A78" s="11" t="s">
        <v>185</v>
      </c>
      <c r="B78" s="11" t="s">
        <v>186</v>
      </c>
      <c r="C78" s="57" t="s">
        <v>187</v>
      </c>
      <c r="D78" s="13">
        <v>191.05</v>
      </c>
      <c r="E78" s="14">
        <v>43623</v>
      </c>
      <c r="F78" s="14">
        <v>43594</v>
      </c>
      <c r="G78" s="8">
        <f t="shared" si="2"/>
        <v>-29</v>
      </c>
      <c r="H78" s="9">
        <f t="shared" si="3"/>
        <v>-5540.4500000000007</v>
      </c>
    </row>
    <row r="79" spans="1:8" x14ac:dyDescent="0.3">
      <c r="A79" s="11" t="s">
        <v>188</v>
      </c>
      <c r="B79" s="11" t="s">
        <v>120</v>
      </c>
      <c r="C79" s="57" t="s">
        <v>189</v>
      </c>
      <c r="D79" s="13">
        <v>9.74</v>
      </c>
      <c r="E79" s="14">
        <v>43623</v>
      </c>
      <c r="F79" s="14">
        <v>43594</v>
      </c>
      <c r="G79" s="8">
        <f t="shared" si="2"/>
        <v>-29</v>
      </c>
      <c r="H79" s="9">
        <f t="shared" si="3"/>
        <v>-282.45999999999998</v>
      </c>
    </row>
    <row r="80" spans="1:8" x14ac:dyDescent="0.3">
      <c r="A80" s="11" t="s">
        <v>190</v>
      </c>
      <c r="B80" s="11" t="s">
        <v>191</v>
      </c>
      <c r="C80" s="57" t="s">
        <v>192</v>
      </c>
      <c r="D80" s="13">
        <v>282</v>
      </c>
      <c r="E80" s="14">
        <v>43624</v>
      </c>
      <c r="F80" s="14">
        <v>43594</v>
      </c>
      <c r="G80" s="8">
        <f t="shared" si="2"/>
        <v>-30</v>
      </c>
      <c r="H80" s="9">
        <f t="shared" si="3"/>
        <v>-8460</v>
      </c>
    </row>
    <row r="81" spans="1:8" x14ac:dyDescent="0.3">
      <c r="A81" s="11" t="s">
        <v>193</v>
      </c>
      <c r="B81" s="11" t="s">
        <v>194</v>
      </c>
      <c r="C81" s="57" t="s">
        <v>195</v>
      </c>
      <c r="D81" s="13">
        <v>2664</v>
      </c>
      <c r="E81" s="14">
        <v>43623</v>
      </c>
      <c r="F81" s="14">
        <v>43599</v>
      </c>
      <c r="G81" s="8">
        <f t="shared" si="2"/>
        <v>-24</v>
      </c>
      <c r="H81" s="9">
        <f t="shared" si="3"/>
        <v>-63936</v>
      </c>
    </row>
    <row r="82" spans="1:8" x14ac:dyDescent="0.3">
      <c r="A82" s="11" t="s">
        <v>196</v>
      </c>
      <c r="B82" s="11" t="s">
        <v>120</v>
      </c>
      <c r="C82" s="57" t="s">
        <v>197</v>
      </c>
      <c r="D82" s="13">
        <v>15.55</v>
      </c>
      <c r="E82" s="14">
        <v>43626</v>
      </c>
      <c r="F82" s="14">
        <v>43599</v>
      </c>
      <c r="G82" s="8">
        <f t="shared" si="2"/>
        <v>-27</v>
      </c>
      <c r="H82" s="9">
        <f t="shared" si="3"/>
        <v>-419.85</v>
      </c>
    </row>
    <row r="83" spans="1:8" x14ac:dyDescent="0.3">
      <c r="A83" s="11" t="s">
        <v>198</v>
      </c>
      <c r="B83" s="11" t="s">
        <v>199</v>
      </c>
      <c r="C83" s="57" t="s">
        <v>200</v>
      </c>
      <c r="D83" s="13">
        <v>1379.04</v>
      </c>
      <c r="E83" s="14">
        <v>43625</v>
      </c>
      <c r="F83" s="14">
        <v>43599</v>
      </c>
      <c r="G83" s="8">
        <f t="shared" si="2"/>
        <v>-26</v>
      </c>
      <c r="H83" s="9">
        <f t="shared" si="3"/>
        <v>-35855.040000000001</v>
      </c>
    </row>
    <row r="84" spans="1:8" x14ac:dyDescent="0.3">
      <c r="A84" s="11" t="s">
        <v>201</v>
      </c>
      <c r="B84" s="11" t="s">
        <v>202</v>
      </c>
      <c r="C84" s="57" t="s">
        <v>203</v>
      </c>
      <c r="D84" s="13">
        <v>1228.43</v>
      </c>
      <c r="E84" s="14">
        <v>43625</v>
      </c>
      <c r="F84" s="14">
        <v>43607</v>
      </c>
      <c r="G84" s="8">
        <f t="shared" si="2"/>
        <v>-18</v>
      </c>
      <c r="H84" s="9">
        <f t="shared" si="3"/>
        <v>-22111.74</v>
      </c>
    </row>
    <row r="85" spans="1:8" x14ac:dyDescent="0.3">
      <c r="A85" s="11" t="s">
        <v>204</v>
      </c>
      <c r="B85" s="11" t="s">
        <v>202</v>
      </c>
      <c r="C85" s="57" t="s">
        <v>205</v>
      </c>
      <c r="D85" s="13">
        <v>748.75</v>
      </c>
      <c r="E85" s="14">
        <v>43621</v>
      </c>
      <c r="F85" s="14">
        <v>43607</v>
      </c>
      <c r="G85" s="8">
        <f t="shared" si="2"/>
        <v>-14</v>
      </c>
      <c r="H85" s="9">
        <f t="shared" si="3"/>
        <v>-10482.5</v>
      </c>
    </row>
    <row r="86" spans="1:8" x14ac:dyDescent="0.3">
      <c r="A86" s="11" t="s">
        <v>206</v>
      </c>
      <c r="B86" s="11" t="s">
        <v>202</v>
      </c>
      <c r="C86" s="57" t="s">
        <v>207</v>
      </c>
      <c r="D86" s="13">
        <v>11.43</v>
      </c>
      <c r="E86" s="14">
        <v>43630</v>
      </c>
      <c r="F86" s="14">
        <v>43607</v>
      </c>
      <c r="G86" s="8">
        <f>IF(AND(E86&lt;&gt;"",F86&lt;&gt;""),F86-E86,"")</f>
        <v>-23</v>
      </c>
      <c r="H86" s="9">
        <f t="shared" si="3"/>
        <v>-262.89</v>
      </c>
    </row>
    <row r="87" spans="1:8" x14ac:dyDescent="0.3">
      <c r="A87" s="11" t="s">
        <v>208</v>
      </c>
      <c r="B87" s="11" t="s">
        <v>209</v>
      </c>
      <c r="C87" s="57" t="s">
        <v>177</v>
      </c>
      <c r="D87" s="13">
        <v>166.5</v>
      </c>
      <c r="E87" s="14">
        <v>43637</v>
      </c>
      <c r="F87" s="14">
        <v>43607</v>
      </c>
      <c r="G87" s="8">
        <f t="shared" si="2"/>
        <v>-30</v>
      </c>
      <c r="H87" s="9">
        <f t="shared" si="3"/>
        <v>-4995</v>
      </c>
    </row>
    <row r="88" spans="1:8" x14ac:dyDescent="0.3">
      <c r="A88" s="11" t="s">
        <v>210</v>
      </c>
      <c r="B88" s="11" t="s">
        <v>211</v>
      </c>
      <c r="C88" s="57" t="s">
        <v>212</v>
      </c>
      <c r="D88" s="13">
        <v>153.6</v>
      </c>
      <c r="E88" s="14">
        <v>43637</v>
      </c>
      <c r="F88" s="14">
        <v>43607</v>
      </c>
      <c r="G88" s="8">
        <f t="shared" si="2"/>
        <v>-30</v>
      </c>
      <c r="H88" s="9">
        <f t="shared" si="3"/>
        <v>-4608</v>
      </c>
    </row>
    <row r="89" spans="1:8" x14ac:dyDescent="0.3">
      <c r="A89" s="11" t="s">
        <v>213</v>
      </c>
      <c r="B89" s="11" t="s">
        <v>120</v>
      </c>
      <c r="C89" s="57" t="s">
        <v>214</v>
      </c>
      <c r="D89" s="13">
        <v>29.89</v>
      </c>
      <c r="E89" s="14">
        <v>43637</v>
      </c>
      <c r="F89" s="14">
        <v>43607</v>
      </c>
      <c r="G89" s="8">
        <f t="shared" si="2"/>
        <v>-30</v>
      </c>
      <c r="H89" s="9">
        <f t="shared" si="3"/>
        <v>-896.7</v>
      </c>
    </row>
    <row r="90" spans="1:8" x14ac:dyDescent="0.3">
      <c r="A90" s="11" t="s">
        <v>215</v>
      </c>
      <c r="B90" s="11" t="s">
        <v>120</v>
      </c>
      <c r="C90" s="57" t="s">
        <v>216</v>
      </c>
      <c r="D90" s="13">
        <v>9.74</v>
      </c>
      <c r="E90" s="14">
        <v>43638</v>
      </c>
      <c r="F90" s="14">
        <v>43607</v>
      </c>
      <c r="G90" s="8">
        <f t="shared" si="2"/>
        <v>-31</v>
      </c>
      <c r="H90" s="9">
        <f t="shared" si="3"/>
        <v>-301.94</v>
      </c>
    </row>
    <row r="91" spans="1:8" x14ac:dyDescent="0.3">
      <c r="A91" s="11" t="s">
        <v>217</v>
      </c>
      <c r="B91" s="11" t="s">
        <v>175</v>
      </c>
      <c r="C91" s="11" t="s">
        <v>218</v>
      </c>
      <c r="D91" s="60" t="s">
        <v>219</v>
      </c>
      <c r="E91" s="11" t="s">
        <v>220</v>
      </c>
      <c r="F91" s="61" t="s">
        <v>221</v>
      </c>
      <c r="G91" s="8">
        <f t="shared" si="2"/>
        <v>-39</v>
      </c>
      <c r="H91" s="9">
        <f t="shared" si="3"/>
        <v>-7991.8799999999992</v>
      </c>
    </row>
    <row r="92" spans="1:8" x14ac:dyDescent="0.3">
      <c r="A92" s="11" t="s">
        <v>222</v>
      </c>
      <c r="B92" s="11" t="s">
        <v>175</v>
      </c>
      <c r="C92" s="57" t="s">
        <v>223</v>
      </c>
      <c r="D92" s="62">
        <v>871.65</v>
      </c>
      <c r="E92" s="14">
        <v>43646</v>
      </c>
      <c r="F92" s="14">
        <v>43607</v>
      </c>
      <c r="G92" s="8">
        <f t="shared" si="2"/>
        <v>-39</v>
      </c>
      <c r="H92" s="9">
        <f t="shared" si="3"/>
        <v>-33994.35</v>
      </c>
    </row>
    <row r="93" spans="1:8" x14ac:dyDescent="0.3">
      <c r="A93" s="11" t="s">
        <v>224</v>
      </c>
      <c r="B93" s="11" t="s">
        <v>225</v>
      </c>
      <c r="C93" s="57" t="s">
        <v>226</v>
      </c>
      <c r="D93" s="13">
        <v>250</v>
      </c>
      <c r="E93" s="14">
        <v>43649</v>
      </c>
      <c r="F93" s="14">
        <v>43619</v>
      </c>
      <c r="G93" s="8">
        <f t="shared" si="2"/>
        <v>-30</v>
      </c>
      <c r="H93" s="9">
        <f t="shared" si="3"/>
        <v>-7500</v>
      </c>
    </row>
    <row r="94" spans="1:8" x14ac:dyDescent="0.3">
      <c r="A94" s="11" t="s">
        <v>227</v>
      </c>
      <c r="B94" s="11" t="s">
        <v>20</v>
      </c>
      <c r="C94" s="57" t="s">
        <v>228</v>
      </c>
      <c r="D94" s="13">
        <v>8038.63</v>
      </c>
      <c r="E94" s="14">
        <v>43646</v>
      </c>
      <c r="F94" s="14">
        <v>43619</v>
      </c>
      <c r="G94" s="8">
        <f t="shared" si="2"/>
        <v>-27</v>
      </c>
      <c r="H94" s="9">
        <f t="shared" si="3"/>
        <v>-217043.01</v>
      </c>
    </row>
    <row r="95" spans="1:8" x14ac:dyDescent="0.3">
      <c r="A95" s="11" t="s">
        <v>229</v>
      </c>
      <c r="B95" s="11" t="s">
        <v>158</v>
      </c>
      <c r="C95" s="57" t="s">
        <v>230</v>
      </c>
      <c r="D95" s="13">
        <v>3890.91</v>
      </c>
      <c r="E95" s="14">
        <v>43649</v>
      </c>
      <c r="F95" s="14">
        <v>43619</v>
      </c>
      <c r="G95" s="8">
        <f t="shared" si="2"/>
        <v>-30</v>
      </c>
      <c r="H95" s="9">
        <f t="shared" si="3"/>
        <v>-116727.29999999999</v>
      </c>
    </row>
    <row r="96" spans="1:8" x14ac:dyDescent="0.3">
      <c r="A96" s="11" t="s">
        <v>231</v>
      </c>
      <c r="B96" s="11" t="s">
        <v>117</v>
      </c>
      <c r="C96" s="57" t="s">
        <v>232</v>
      </c>
      <c r="D96" s="13">
        <v>24.62</v>
      </c>
      <c r="E96" s="14">
        <v>43646</v>
      </c>
      <c r="F96" s="14">
        <v>43619</v>
      </c>
      <c r="G96" s="8">
        <f t="shared" si="2"/>
        <v>-27</v>
      </c>
      <c r="H96" s="9">
        <f t="shared" si="3"/>
        <v>-664.74</v>
      </c>
    </row>
    <row r="97" spans="1:8" x14ac:dyDescent="0.3">
      <c r="A97" s="11" t="s">
        <v>233</v>
      </c>
      <c r="B97" s="11" t="s">
        <v>128</v>
      </c>
      <c r="C97" s="57" t="s">
        <v>234</v>
      </c>
      <c r="D97" s="13">
        <v>109.5</v>
      </c>
      <c r="E97" s="14">
        <v>43677</v>
      </c>
      <c r="F97" s="14">
        <v>43619</v>
      </c>
      <c r="G97" s="8">
        <f t="shared" si="2"/>
        <v>-58</v>
      </c>
      <c r="H97" s="9">
        <f t="shared" si="3"/>
        <v>-6351</v>
      </c>
    </row>
    <row r="98" spans="1:8" x14ac:dyDescent="0.3">
      <c r="A98" s="11" t="s">
        <v>235</v>
      </c>
      <c r="B98" s="11" t="s">
        <v>236</v>
      </c>
      <c r="C98" s="57" t="s">
        <v>237</v>
      </c>
      <c r="D98" s="13">
        <v>798.97</v>
      </c>
      <c r="E98" s="14">
        <v>43644</v>
      </c>
      <c r="F98" s="14">
        <v>43619</v>
      </c>
      <c r="G98" s="8">
        <f t="shared" si="2"/>
        <v>-25</v>
      </c>
      <c r="H98" s="9">
        <f t="shared" si="3"/>
        <v>-19974.25</v>
      </c>
    </row>
    <row r="99" spans="1:8" x14ac:dyDescent="0.3">
      <c r="A99" s="11" t="s">
        <v>238</v>
      </c>
      <c r="B99" s="11" t="s">
        <v>175</v>
      </c>
      <c r="C99" s="57" t="s">
        <v>239</v>
      </c>
      <c r="D99" s="13">
        <v>263.93</v>
      </c>
      <c r="E99" s="14">
        <v>43646</v>
      </c>
      <c r="F99" s="14">
        <v>43619</v>
      </c>
      <c r="G99" s="8">
        <f t="shared" si="2"/>
        <v>-27</v>
      </c>
      <c r="H99" s="9">
        <f t="shared" si="3"/>
        <v>-7126.1100000000006</v>
      </c>
    </row>
    <row r="100" spans="1:8" x14ac:dyDescent="0.3">
      <c r="A100" s="11" t="s">
        <v>240</v>
      </c>
      <c r="B100" s="11" t="s">
        <v>164</v>
      </c>
      <c r="C100" s="57" t="s">
        <v>241</v>
      </c>
      <c r="D100" s="13">
        <v>390.91</v>
      </c>
      <c r="E100" s="14">
        <v>43672</v>
      </c>
      <c r="F100" s="14">
        <v>43619</v>
      </c>
      <c r="G100" s="8">
        <f t="shared" si="2"/>
        <v>-53</v>
      </c>
      <c r="H100" s="9">
        <f t="shared" si="3"/>
        <v>-20718.23</v>
      </c>
    </row>
    <row r="101" spans="1:8" x14ac:dyDescent="0.3">
      <c r="A101" s="11" t="s">
        <v>242</v>
      </c>
      <c r="B101" s="11" t="s">
        <v>164</v>
      </c>
      <c r="C101" s="57" t="s">
        <v>243</v>
      </c>
      <c r="D101" s="13">
        <v>400</v>
      </c>
      <c r="E101" s="14">
        <v>43673</v>
      </c>
      <c r="F101" s="14">
        <v>43619</v>
      </c>
      <c r="G101" s="8">
        <f t="shared" si="2"/>
        <v>-54</v>
      </c>
      <c r="H101" s="9">
        <f t="shared" si="3"/>
        <v>-21600</v>
      </c>
    </row>
    <row r="102" spans="1:8" x14ac:dyDescent="0.3">
      <c r="A102" s="11" t="s">
        <v>244</v>
      </c>
      <c r="B102" s="11" t="s">
        <v>164</v>
      </c>
      <c r="C102" s="57" t="s">
        <v>245</v>
      </c>
      <c r="D102" s="13">
        <v>400</v>
      </c>
      <c r="E102" s="14">
        <v>43674</v>
      </c>
      <c r="F102" s="14">
        <v>43619</v>
      </c>
      <c r="G102" s="8">
        <f t="shared" si="2"/>
        <v>-55</v>
      </c>
      <c r="H102" s="9">
        <f t="shared" si="3"/>
        <v>-22000</v>
      </c>
    </row>
    <row r="103" spans="1:8" x14ac:dyDescent="0.3">
      <c r="A103" s="11" t="s">
        <v>246</v>
      </c>
      <c r="B103" s="11" t="s">
        <v>164</v>
      </c>
      <c r="C103" s="57" t="s">
        <v>247</v>
      </c>
      <c r="D103" s="13">
        <v>220</v>
      </c>
      <c r="E103" s="14">
        <v>43674</v>
      </c>
      <c r="F103" s="14">
        <v>43619</v>
      </c>
      <c r="G103" s="8">
        <f t="shared" si="2"/>
        <v>-55</v>
      </c>
      <c r="H103" s="9">
        <f t="shared" si="3"/>
        <v>-12100</v>
      </c>
    </row>
    <row r="104" spans="1:8" x14ac:dyDescent="0.3">
      <c r="A104" s="11" t="s">
        <v>248</v>
      </c>
      <c r="B104" s="11" t="s">
        <v>249</v>
      </c>
      <c r="C104" s="57" t="s">
        <v>250</v>
      </c>
      <c r="D104" s="13">
        <v>440</v>
      </c>
      <c r="E104" s="14">
        <v>43644</v>
      </c>
      <c r="F104" s="14">
        <v>43619</v>
      </c>
      <c r="G104" s="8">
        <f t="shared" si="2"/>
        <v>-25</v>
      </c>
      <c r="H104" s="9">
        <f t="shared" si="3"/>
        <v>-11000</v>
      </c>
    </row>
    <row r="105" spans="1:8" x14ac:dyDescent="0.3">
      <c r="A105" s="11" t="s">
        <v>251</v>
      </c>
      <c r="B105" s="11" t="s">
        <v>158</v>
      </c>
      <c r="C105" s="57" t="s">
        <v>252</v>
      </c>
      <c r="D105" s="13">
        <v>200</v>
      </c>
      <c r="E105" s="14">
        <v>43639</v>
      </c>
      <c r="F105" s="14">
        <v>43619</v>
      </c>
      <c r="G105" s="8">
        <f t="shared" si="2"/>
        <v>-20</v>
      </c>
      <c r="H105" s="9">
        <f t="shared" si="3"/>
        <v>-4000</v>
      </c>
    </row>
    <row r="106" spans="1:8" x14ac:dyDescent="0.3">
      <c r="A106" s="11" t="s">
        <v>253</v>
      </c>
      <c r="B106" s="11" t="s">
        <v>120</v>
      </c>
      <c r="C106" s="57" t="s">
        <v>254</v>
      </c>
      <c r="D106" s="13">
        <v>5.81</v>
      </c>
      <c r="E106" s="14">
        <v>43640</v>
      </c>
      <c r="F106" s="14">
        <v>43619</v>
      </c>
      <c r="G106" s="8">
        <f t="shared" si="2"/>
        <v>-21</v>
      </c>
      <c r="H106" s="9">
        <f t="shared" si="3"/>
        <v>-122.00999999999999</v>
      </c>
    </row>
    <row r="107" spans="1:8" x14ac:dyDescent="0.3">
      <c r="A107" s="11" t="s">
        <v>255</v>
      </c>
      <c r="B107" s="11" t="s">
        <v>256</v>
      </c>
      <c r="C107" s="57" t="s">
        <v>82</v>
      </c>
      <c r="D107" s="13">
        <v>1884</v>
      </c>
      <c r="E107" s="14">
        <v>43656</v>
      </c>
      <c r="F107" s="14">
        <v>43630</v>
      </c>
      <c r="G107" s="8">
        <f t="shared" si="2"/>
        <v>-26</v>
      </c>
      <c r="H107" s="9">
        <f t="shared" si="3"/>
        <v>-48984</v>
      </c>
    </row>
    <row r="108" spans="1:8" x14ac:dyDescent="0.3">
      <c r="A108" s="11" t="s">
        <v>257</v>
      </c>
      <c r="B108" s="11" t="s">
        <v>120</v>
      </c>
      <c r="C108" s="57" t="s">
        <v>258</v>
      </c>
      <c r="D108" s="13">
        <v>80.010000000000005</v>
      </c>
      <c r="E108" s="14">
        <v>43656</v>
      </c>
      <c r="F108" s="14">
        <v>43630</v>
      </c>
      <c r="G108" s="8">
        <f t="shared" si="2"/>
        <v>-26</v>
      </c>
      <c r="H108" s="9">
        <f t="shared" si="3"/>
        <v>-2080.2600000000002</v>
      </c>
    </row>
    <row r="109" spans="1:8" x14ac:dyDescent="0.3">
      <c r="A109" s="11" t="s">
        <v>259</v>
      </c>
      <c r="B109" s="11" t="s">
        <v>120</v>
      </c>
      <c r="C109" s="57" t="s">
        <v>260</v>
      </c>
      <c r="D109" s="13">
        <v>30.59</v>
      </c>
      <c r="E109" s="14">
        <v>43651</v>
      </c>
      <c r="F109" s="14">
        <v>43630</v>
      </c>
      <c r="G109" s="8">
        <f t="shared" si="2"/>
        <v>-21</v>
      </c>
      <c r="H109" s="9">
        <f t="shared" si="3"/>
        <v>-642.39</v>
      </c>
    </row>
    <row r="110" spans="1:8" x14ac:dyDescent="0.3">
      <c r="A110" s="11" t="s">
        <v>261</v>
      </c>
      <c r="B110" s="11" t="s">
        <v>262</v>
      </c>
      <c r="C110" s="57" t="s">
        <v>263</v>
      </c>
      <c r="D110" s="13">
        <v>63</v>
      </c>
      <c r="E110" s="14">
        <v>43646</v>
      </c>
      <c r="F110" s="14">
        <v>43630</v>
      </c>
      <c r="G110" s="8">
        <f t="shared" si="2"/>
        <v>-16</v>
      </c>
      <c r="H110" s="9">
        <f t="shared" si="3"/>
        <v>-1008</v>
      </c>
    </row>
    <row r="111" spans="1:8" x14ac:dyDescent="0.3">
      <c r="A111" s="11" t="s">
        <v>264</v>
      </c>
      <c r="B111" s="11" t="s">
        <v>164</v>
      </c>
      <c r="C111" s="57" t="s">
        <v>265</v>
      </c>
      <c r="D111" s="13">
        <v>400</v>
      </c>
      <c r="E111" s="14">
        <v>43689</v>
      </c>
      <c r="F111" s="14">
        <v>43630</v>
      </c>
      <c r="G111" s="8">
        <f t="shared" si="2"/>
        <v>-59</v>
      </c>
      <c r="H111" s="9">
        <f t="shared" si="3"/>
        <v>-23600</v>
      </c>
    </row>
    <row r="112" spans="1:8" x14ac:dyDescent="0.3">
      <c r="A112" s="11" t="s">
        <v>266</v>
      </c>
      <c r="B112" s="11" t="s">
        <v>164</v>
      </c>
      <c r="C112" s="57" t="s">
        <v>267</v>
      </c>
      <c r="D112" s="13">
        <v>840</v>
      </c>
      <c r="E112" s="14">
        <v>43681</v>
      </c>
      <c r="F112" s="14">
        <v>43630</v>
      </c>
      <c r="G112" s="8">
        <f t="shared" si="2"/>
        <v>-51</v>
      </c>
      <c r="H112" s="9">
        <f t="shared" si="3"/>
        <v>-42840</v>
      </c>
    </row>
    <row r="113" spans="1:8" x14ac:dyDescent="0.3">
      <c r="A113" s="11" t="s">
        <v>268</v>
      </c>
      <c r="B113" s="11" t="s">
        <v>269</v>
      </c>
      <c r="C113" s="57" t="s">
        <v>270</v>
      </c>
      <c r="D113" s="13">
        <v>1100.0999999999999</v>
      </c>
      <c r="E113" s="14">
        <v>43646</v>
      </c>
      <c r="F113" s="14">
        <v>43630</v>
      </c>
      <c r="G113" s="8">
        <f t="shared" si="2"/>
        <v>-16</v>
      </c>
      <c r="H113" s="9">
        <f t="shared" si="3"/>
        <v>-17601.599999999999</v>
      </c>
    </row>
    <row r="114" spans="1:8" x14ac:dyDescent="0.3">
      <c r="A114" s="11" t="s">
        <v>271</v>
      </c>
      <c r="B114" s="11" t="s">
        <v>128</v>
      </c>
      <c r="C114" s="57" t="s">
        <v>272</v>
      </c>
      <c r="D114" s="13">
        <v>1648</v>
      </c>
      <c r="E114" s="14">
        <v>43677</v>
      </c>
      <c r="F114" s="14">
        <v>43630</v>
      </c>
      <c r="G114" s="8">
        <f t="shared" si="2"/>
        <v>-47</v>
      </c>
      <c r="H114" s="9">
        <f t="shared" si="3"/>
        <v>-77456</v>
      </c>
    </row>
    <row r="115" spans="1:8" x14ac:dyDescent="0.3">
      <c r="A115" s="11" t="s">
        <v>273</v>
      </c>
      <c r="B115" s="11" t="s">
        <v>274</v>
      </c>
      <c r="C115" s="57" t="s">
        <v>275</v>
      </c>
      <c r="D115" s="13">
        <v>120</v>
      </c>
      <c r="E115" s="14">
        <v>43663</v>
      </c>
      <c r="F115" s="14">
        <v>43635</v>
      </c>
      <c r="G115" s="8">
        <f t="shared" si="2"/>
        <v>-28</v>
      </c>
      <c r="H115" s="9">
        <f t="shared" si="3"/>
        <v>-3360</v>
      </c>
    </row>
    <row r="116" spans="1:8" x14ac:dyDescent="0.3">
      <c r="A116" s="11" t="s">
        <v>276</v>
      </c>
      <c r="B116" s="11" t="s">
        <v>277</v>
      </c>
      <c r="C116" s="57" t="s">
        <v>278</v>
      </c>
      <c r="D116" s="13">
        <v>2429.09</v>
      </c>
      <c r="E116" s="14">
        <v>43664</v>
      </c>
      <c r="F116" s="14">
        <v>43635</v>
      </c>
      <c r="G116" s="8">
        <f t="shared" si="2"/>
        <v>-29</v>
      </c>
      <c r="H116" s="9">
        <f t="shared" si="3"/>
        <v>-70443.61</v>
      </c>
    </row>
    <row r="117" spans="1:8" x14ac:dyDescent="0.3">
      <c r="A117" s="11" t="s">
        <v>279</v>
      </c>
      <c r="B117" s="11" t="s">
        <v>280</v>
      </c>
      <c r="C117" s="57" t="s">
        <v>281</v>
      </c>
      <c r="D117" s="13">
        <v>900</v>
      </c>
      <c r="E117" s="14">
        <v>43657</v>
      </c>
      <c r="F117" s="14">
        <v>43641</v>
      </c>
      <c r="G117" s="8">
        <f t="shared" si="2"/>
        <v>-16</v>
      </c>
      <c r="H117" s="9">
        <f t="shared" si="3"/>
        <v>-14400</v>
      </c>
    </row>
    <row r="118" spans="1:8" x14ac:dyDescent="0.3">
      <c r="A118" s="11" t="s">
        <v>282</v>
      </c>
      <c r="B118" s="11" t="s">
        <v>283</v>
      </c>
      <c r="C118" s="12" t="s">
        <v>284</v>
      </c>
      <c r="D118" s="13">
        <v>204.92</v>
      </c>
      <c r="E118" s="14">
        <v>43708</v>
      </c>
      <c r="F118" s="14">
        <v>43651</v>
      </c>
      <c r="G118" s="8">
        <f t="shared" si="2"/>
        <v>-57</v>
      </c>
      <c r="H118" s="9">
        <f t="shared" si="3"/>
        <v>-11680.439999999999</v>
      </c>
    </row>
    <row r="119" spans="1:8" x14ac:dyDescent="0.3">
      <c r="A119" s="11" t="s">
        <v>285</v>
      </c>
      <c r="B119" s="11" t="s">
        <v>20</v>
      </c>
      <c r="C119" s="12" t="s">
        <v>286</v>
      </c>
      <c r="D119" s="13">
        <v>8038.63</v>
      </c>
      <c r="E119" s="14">
        <v>43677</v>
      </c>
      <c r="F119" s="14">
        <v>43651</v>
      </c>
      <c r="G119" s="8">
        <f t="shared" si="2"/>
        <v>-26</v>
      </c>
      <c r="H119" s="9">
        <f t="shared" si="3"/>
        <v>-209004.38</v>
      </c>
    </row>
    <row r="120" spans="1:8" x14ac:dyDescent="0.3">
      <c r="A120" s="7" t="s">
        <v>287</v>
      </c>
      <c r="B120" s="7" t="s">
        <v>288</v>
      </c>
      <c r="C120" s="18" t="s">
        <v>289</v>
      </c>
      <c r="D120" s="16">
        <v>130.5</v>
      </c>
      <c r="E120" s="2">
        <v>43677</v>
      </c>
      <c r="F120" s="2">
        <v>43651</v>
      </c>
      <c r="G120" s="8">
        <f t="shared" si="2"/>
        <v>-26</v>
      </c>
      <c r="H120" s="9">
        <f t="shared" si="3"/>
        <v>-3393</v>
      </c>
    </row>
    <row r="121" spans="1:8" x14ac:dyDescent="0.3">
      <c r="A121" s="7" t="s">
        <v>290</v>
      </c>
      <c r="B121" s="7" t="s">
        <v>291</v>
      </c>
      <c r="C121" s="15" t="s">
        <v>292</v>
      </c>
      <c r="D121" s="16">
        <v>214.97</v>
      </c>
      <c r="E121" s="2">
        <v>43673</v>
      </c>
      <c r="F121" s="2">
        <v>43651</v>
      </c>
      <c r="G121" s="8">
        <f t="shared" si="2"/>
        <v>-22</v>
      </c>
      <c r="H121" s="9">
        <f t="shared" si="3"/>
        <v>-4729.34</v>
      </c>
    </row>
    <row r="122" spans="1:8" x14ac:dyDescent="0.3">
      <c r="A122" s="11" t="s">
        <v>293</v>
      </c>
      <c r="B122" s="11" t="s">
        <v>14</v>
      </c>
      <c r="C122" s="12" t="s">
        <v>294</v>
      </c>
      <c r="D122" s="13">
        <v>2.2400000000000002</v>
      </c>
      <c r="E122" s="14">
        <v>43672</v>
      </c>
      <c r="F122" s="14">
        <v>43651</v>
      </c>
      <c r="G122" s="8">
        <f t="shared" si="2"/>
        <v>-21</v>
      </c>
      <c r="H122" s="9">
        <f t="shared" si="3"/>
        <v>-47.040000000000006</v>
      </c>
    </row>
    <row r="123" spans="1:8" x14ac:dyDescent="0.3">
      <c r="A123" s="11" t="s">
        <v>295</v>
      </c>
      <c r="B123" s="11" t="s">
        <v>296</v>
      </c>
      <c r="C123" s="11" t="s">
        <v>297</v>
      </c>
      <c r="D123" s="16">
        <v>778.24</v>
      </c>
      <c r="E123" s="14">
        <v>43685</v>
      </c>
      <c r="F123" s="2">
        <v>43662</v>
      </c>
      <c r="G123" s="8">
        <f t="shared" si="2"/>
        <v>-23</v>
      </c>
      <c r="H123" s="9">
        <f t="shared" si="3"/>
        <v>-17899.52</v>
      </c>
    </row>
    <row r="124" spans="1:8" x14ac:dyDescent="0.3">
      <c r="A124" s="11" t="s">
        <v>298</v>
      </c>
      <c r="B124" s="11" t="s">
        <v>299</v>
      </c>
      <c r="C124" s="11" t="s">
        <v>289</v>
      </c>
      <c r="D124" s="13">
        <v>438.87</v>
      </c>
      <c r="E124" s="14">
        <v>43686</v>
      </c>
      <c r="F124" s="2">
        <v>43662</v>
      </c>
      <c r="G124" s="8">
        <f t="shared" si="2"/>
        <v>-24</v>
      </c>
      <c r="H124" s="9">
        <f t="shared" si="3"/>
        <v>-10532.880000000001</v>
      </c>
    </row>
    <row r="125" spans="1:8" x14ac:dyDescent="0.3">
      <c r="A125" s="11" t="s">
        <v>300</v>
      </c>
      <c r="B125" s="11" t="s">
        <v>54</v>
      </c>
      <c r="C125" s="20" t="s">
        <v>301</v>
      </c>
      <c r="D125" s="13">
        <v>563.70000000000005</v>
      </c>
      <c r="E125" s="14">
        <v>43708</v>
      </c>
      <c r="F125" s="2">
        <v>43662</v>
      </c>
      <c r="G125" s="8">
        <f t="shared" si="2"/>
        <v>-46</v>
      </c>
      <c r="H125" s="9">
        <f t="shared" si="3"/>
        <v>-25930.2</v>
      </c>
    </row>
    <row r="126" spans="1:8" x14ac:dyDescent="0.3">
      <c r="A126" s="11" t="s">
        <v>302</v>
      </c>
      <c r="B126" s="11" t="s">
        <v>303</v>
      </c>
      <c r="C126" s="12" t="s">
        <v>304</v>
      </c>
      <c r="D126" s="13">
        <v>510</v>
      </c>
      <c r="E126" s="14">
        <v>43677</v>
      </c>
      <c r="F126" s="2">
        <v>43662</v>
      </c>
      <c r="G126" s="8">
        <f t="shared" si="2"/>
        <v>-15</v>
      </c>
      <c r="H126" s="9">
        <f t="shared" si="3"/>
        <v>-7650</v>
      </c>
    </row>
    <row r="127" spans="1:8" x14ac:dyDescent="0.3">
      <c r="A127" s="11" t="s">
        <v>305</v>
      </c>
      <c r="B127" s="11" t="s">
        <v>306</v>
      </c>
      <c r="C127" s="12" t="s">
        <v>307</v>
      </c>
      <c r="D127" s="13">
        <v>500</v>
      </c>
      <c r="E127" s="14">
        <v>43687</v>
      </c>
      <c r="F127" s="2">
        <v>43662</v>
      </c>
      <c r="G127" s="8">
        <f t="shared" si="2"/>
        <v>-25</v>
      </c>
      <c r="H127" s="9">
        <f t="shared" si="3"/>
        <v>-12500</v>
      </c>
    </row>
    <row r="128" spans="1:8" x14ac:dyDescent="0.3">
      <c r="A128" s="11" t="s">
        <v>308</v>
      </c>
      <c r="B128" s="11" t="s">
        <v>309</v>
      </c>
      <c r="C128" s="12" t="s">
        <v>310</v>
      </c>
      <c r="D128" s="13">
        <v>1097.29</v>
      </c>
      <c r="E128" s="14">
        <v>43705</v>
      </c>
      <c r="F128" s="2">
        <v>43662</v>
      </c>
      <c r="G128" s="8">
        <f t="shared" si="2"/>
        <v>-43</v>
      </c>
      <c r="H128" s="9">
        <f t="shared" si="3"/>
        <v>-47183.47</v>
      </c>
    </row>
    <row r="129" spans="1:8" x14ac:dyDescent="0.3">
      <c r="A129" s="7" t="s">
        <v>311</v>
      </c>
      <c r="B129" s="7" t="s">
        <v>14</v>
      </c>
      <c r="C129" s="15" t="s">
        <v>312</v>
      </c>
      <c r="D129" s="16">
        <v>2.2400000000000002</v>
      </c>
      <c r="E129" s="2">
        <v>43700</v>
      </c>
      <c r="F129" s="2">
        <v>43679</v>
      </c>
      <c r="G129" s="8">
        <f t="shared" si="2"/>
        <v>-21</v>
      </c>
      <c r="H129" s="9">
        <f t="shared" si="3"/>
        <v>-47.040000000000006</v>
      </c>
    </row>
    <row r="130" spans="1:8" x14ac:dyDescent="0.3">
      <c r="A130" s="7" t="s">
        <v>313</v>
      </c>
      <c r="B130" s="7" t="s">
        <v>314</v>
      </c>
      <c r="C130" s="15" t="s">
        <v>315</v>
      </c>
      <c r="D130" s="16">
        <v>218.02</v>
      </c>
      <c r="E130" s="2">
        <v>43703</v>
      </c>
      <c r="F130" s="2">
        <v>43679</v>
      </c>
      <c r="G130" s="8">
        <f t="shared" si="2"/>
        <v>-24</v>
      </c>
      <c r="H130" s="9">
        <f t="shared" si="3"/>
        <v>-5232.4800000000005</v>
      </c>
    </row>
    <row r="131" spans="1:8" x14ac:dyDescent="0.3">
      <c r="A131" s="11" t="s">
        <v>316</v>
      </c>
      <c r="B131" s="11" t="s">
        <v>317</v>
      </c>
      <c r="C131" s="12" t="s">
        <v>318</v>
      </c>
      <c r="D131" s="13">
        <v>239.5</v>
      </c>
      <c r="E131" s="14">
        <v>43715</v>
      </c>
      <c r="F131" s="14">
        <v>43698</v>
      </c>
      <c r="G131" s="8">
        <f t="shared" si="2"/>
        <v>-17</v>
      </c>
      <c r="H131" s="9">
        <f t="shared" si="3"/>
        <v>-4071.5</v>
      </c>
    </row>
    <row r="132" spans="1:8" x14ac:dyDescent="0.3">
      <c r="A132" s="11" t="s">
        <v>319</v>
      </c>
      <c r="B132" s="11" t="s">
        <v>320</v>
      </c>
      <c r="C132" s="12" t="s">
        <v>321</v>
      </c>
      <c r="D132" s="13">
        <v>64.5</v>
      </c>
      <c r="E132" s="14">
        <v>43724</v>
      </c>
      <c r="F132" s="14">
        <v>43769</v>
      </c>
      <c r="G132" s="8">
        <f t="shared" si="2"/>
        <v>45</v>
      </c>
      <c r="H132" s="9">
        <f t="shared" si="3"/>
        <v>2902.5</v>
      </c>
    </row>
    <row r="133" spans="1:8" x14ac:dyDescent="0.3">
      <c r="A133" s="11" t="s">
        <v>322</v>
      </c>
      <c r="B133" s="11" t="s">
        <v>323</v>
      </c>
      <c r="C133" s="12" t="s">
        <v>324</v>
      </c>
      <c r="D133" s="13">
        <v>2175</v>
      </c>
      <c r="E133" s="14">
        <v>43724</v>
      </c>
      <c r="F133" s="14">
        <v>43754</v>
      </c>
      <c r="G133" s="8">
        <f t="shared" ref="G133:G162" si="4">IF(AND(E133&lt;&gt;"",F133&lt;&gt;""),F133-E133,"")</f>
        <v>30</v>
      </c>
      <c r="H133" s="9">
        <f t="shared" ref="H133:H162" si="5">IF(AND(G133&lt;&gt;"",D133&lt;&gt;""),G133*D133,"")</f>
        <v>65250</v>
      </c>
    </row>
    <row r="134" spans="1:8" x14ac:dyDescent="0.3">
      <c r="A134" s="11" t="s">
        <v>325</v>
      </c>
      <c r="B134" s="11" t="s">
        <v>14</v>
      </c>
      <c r="C134" s="12" t="s">
        <v>326</v>
      </c>
      <c r="D134" s="13">
        <v>35.65</v>
      </c>
      <c r="E134" s="14">
        <v>43764</v>
      </c>
      <c r="F134" s="14">
        <v>43740</v>
      </c>
      <c r="G134" s="8">
        <f t="shared" si="4"/>
        <v>-24</v>
      </c>
      <c r="H134" s="9">
        <f t="shared" si="5"/>
        <v>-855.59999999999991</v>
      </c>
    </row>
    <row r="135" spans="1:8" x14ac:dyDescent="0.3">
      <c r="A135" s="11" t="s">
        <v>327</v>
      </c>
      <c r="B135" s="11" t="s">
        <v>328</v>
      </c>
      <c r="C135" s="12" t="s">
        <v>329</v>
      </c>
      <c r="D135" s="13">
        <v>110</v>
      </c>
      <c r="E135" s="14">
        <v>43800</v>
      </c>
      <c r="F135" s="14">
        <v>43747</v>
      </c>
      <c r="G135" s="8">
        <f t="shared" si="4"/>
        <v>-53</v>
      </c>
      <c r="H135" s="9">
        <f t="shared" si="5"/>
        <v>-5830</v>
      </c>
    </row>
    <row r="136" spans="1:8" x14ac:dyDescent="0.3">
      <c r="A136" s="7" t="s">
        <v>330</v>
      </c>
      <c r="B136" s="7" t="s">
        <v>331</v>
      </c>
      <c r="C136" s="18" t="s">
        <v>332</v>
      </c>
      <c r="D136" s="16">
        <v>330</v>
      </c>
      <c r="E136" s="2">
        <v>43777</v>
      </c>
      <c r="F136" s="2">
        <v>43747</v>
      </c>
      <c r="G136" s="8">
        <f t="shared" si="4"/>
        <v>-30</v>
      </c>
      <c r="H136" s="9">
        <f t="shared" si="5"/>
        <v>-9900</v>
      </c>
    </row>
    <row r="137" spans="1:8" x14ac:dyDescent="0.3">
      <c r="A137" s="7" t="s">
        <v>333</v>
      </c>
      <c r="B137" s="7" t="s">
        <v>334</v>
      </c>
      <c r="C137" s="15" t="s">
        <v>335</v>
      </c>
      <c r="D137" s="16">
        <v>384.18</v>
      </c>
      <c r="E137" s="2">
        <v>43799</v>
      </c>
      <c r="F137" s="2">
        <v>43747</v>
      </c>
      <c r="G137" s="8">
        <f t="shared" si="4"/>
        <v>-52</v>
      </c>
      <c r="H137" s="9">
        <f t="shared" si="5"/>
        <v>-19977.36</v>
      </c>
    </row>
    <row r="138" spans="1:8" x14ac:dyDescent="0.3">
      <c r="A138" s="11" t="s">
        <v>336</v>
      </c>
      <c r="B138" s="11" t="s">
        <v>337</v>
      </c>
      <c r="C138" s="12" t="s">
        <v>338</v>
      </c>
      <c r="D138" s="13">
        <v>8038.63</v>
      </c>
      <c r="E138" s="14">
        <v>43769</v>
      </c>
      <c r="F138" s="2">
        <v>43747</v>
      </c>
      <c r="G138" s="8">
        <f t="shared" si="4"/>
        <v>-22</v>
      </c>
      <c r="H138" s="9">
        <f t="shared" si="5"/>
        <v>-176849.86000000002</v>
      </c>
    </row>
    <row r="139" spans="1:8" x14ac:dyDescent="0.3">
      <c r="A139" s="11" t="s">
        <v>339</v>
      </c>
      <c r="B139" s="11" t="s">
        <v>14</v>
      </c>
      <c r="C139" s="11" t="s">
        <v>340</v>
      </c>
      <c r="D139" s="16">
        <v>15.58</v>
      </c>
      <c r="E139" s="14">
        <v>43792</v>
      </c>
      <c r="F139" s="2">
        <v>43763</v>
      </c>
      <c r="G139" s="8">
        <f t="shared" si="4"/>
        <v>-29</v>
      </c>
      <c r="H139" s="9">
        <f t="shared" si="5"/>
        <v>-451.82</v>
      </c>
    </row>
    <row r="140" spans="1:8" x14ac:dyDescent="0.3">
      <c r="A140" s="11" t="s">
        <v>341</v>
      </c>
      <c r="B140" s="11" t="s">
        <v>320</v>
      </c>
      <c r="C140" s="11" t="s">
        <v>342</v>
      </c>
      <c r="D140" s="16">
        <v>1210</v>
      </c>
      <c r="E140" s="14">
        <v>43830</v>
      </c>
      <c r="F140" s="2">
        <v>43763</v>
      </c>
      <c r="G140" s="8">
        <f t="shared" si="4"/>
        <v>-67</v>
      </c>
      <c r="H140" s="9">
        <f t="shared" si="5"/>
        <v>-81070</v>
      </c>
    </row>
    <row r="141" spans="1:8" x14ac:dyDescent="0.3">
      <c r="A141" s="11" t="s">
        <v>343</v>
      </c>
      <c r="B141" s="11" t="s">
        <v>29</v>
      </c>
      <c r="C141" s="11" t="s">
        <v>344</v>
      </c>
      <c r="D141" s="13">
        <v>468.79</v>
      </c>
      <c r="E141" s="14">
        <v>43784</v>
      </c>
      <c r="F141" s="2">
        <v>43763</v>
      </c>
      <c r="G141" s="8">
        <f t="shared" si="4"/>
        <v>-21</v>
      </c>
      <c r="H141" s="9">
        <f t="shared" si="5"/>
        <v>-9844.59</v>
      </c>
    </row>
    <row r="142" spans="1:8" x14ac:dyDescent="0.3">
      <c r="A142" s="11" t="s">
        <v>345</v>
      </c>
      <c r="B142" s="11" t="s">
        <v>346</v>
      </c>
      <c r="C142" s="20" t="s">
        <v>347</v>
      </c>
      <c r="D142" s="13">
        <v>600</v>
      </c>
      <c r="E142" s="14">
        <v>43790</v>
      </c>
      <c r="F142" s="2">
        <v>43763</v>
      </c>
      <c r="G142" s="8">
        <f t="shared" si="4"/>
        <v>-27</v>
      </c>
      <c r="H142" s="9">
        <f t="shared" si="5"/>
        <v>-16200</v>
      </c>
    </row>
    <row r="143" spans="1:8" x14ac:dyDescent="0.3">
      <c r="A143" s="11" t="s">
        <v>348</v>
      </c>
      <c r="B143" s="11" t="s">
        <v>29</v>
      </c>
      <c r="C143" s="12" t="s">
        <v>349</v>
      </c>
      <c r="D143" s="13">
        <v>85</v>
      </c>
      <c r="E143" s="14">
        <v>43792</v>
      </c>
      <c r="F143" s="2">
        <v>43763</v>
      </c>
      <c r="G143" s="8">
        <f t="shared" si="4"/>
        <v>-29</v>
      </c>
      <c r="H143" s="9">
        <f t="shared" si="5"/>
        <v>-2465</v>
      </c>
    </row>
    <row r="144" spans="1:8" x14ac:dyDescent="0.3">
      <c r="A144" s="11" t="s">
        <v>350</v>
      </c>
      <c r="B144" s="11" t="s">
        <v>351</v>
      </c>
      <c r="C144" s="12" t="s">
        <v>352</v>
      </c>
      <c r="D144" s="13">
        <v>4098</v>
      </c>
      <c r="E144" s="14">
        <v>43789</v>
      </c>
      <c r="F144" s="2">
        <v>43763</v>
      </c>
      <c r="G144" s="8">
        <f t="shared" si="4"/>
        <v>-26</v>
      </c>
      <c r="H144" s="9">
        <f t="shared" si="5"/>
        <v>-106548</v>
      </c>
    </row>
    <row r="145" spans="1:8" x14ac:dyDescent="0.3">
      <c r="A145" s="11" t="s">
        <v>353</v>
      </c>
      <c r="B145" s="11" t="s">
        <v>354</v>
      </c>
      <c r="C145" s="12" t="s">
        <v>355</v>
      </c>
      <c r="D145" s="13">
        <v>120</v>
      </c>
      <c r="E145" s="14">
        <v>43799</v>
      </c>
      <c r="F145" s="2">
        <v>43776</v>
      </c>
      <c r="G145" s="8">
        <f t="shared" si="4"/>
        <v>-23</v>
      </c>
      <c r="H145" s="9">
        <f t="shared" si="5"/>
        <v>-2760</v>
      </c>
    </row>
    <row r="146" spans="1:8" x14ac:dyDescent="0.3">
      <c r="A146" s="7" t="s">
        <v>356</v>
      </c>
      <c r="B146" s="7" t="s">
        <v>337</v>
      </c>
      <c r="C146" s="15" t="s">
        <v>357</v>
      </c>
      <c r="D146" s="16">
        <v>8038.63</v>
      </c>
      <c r="E146" s="2">
        <v>43799</v>
      </c>
      <c r="F146" s="2">
        <v>43776</v>
      </c>
      <c r="G146" s="8">
        <f t="shared" si="4"/>
        <v>-23</v>
      </c>
      <c r="H146" s="9">
        <f t="shared" si="5"/>
        <v>-184888.49</v>
      </c>
    </row>
    <row r="147" spans="1:8" x14ac:dyDescent="0.3">
      <c r="A147" s="7" t="s">
        <v>358</v>
      </c>
      <c r="B147" s="7" t="s">
        <v>359</v>
      </c>
      <c r="C147" s="15" t="s">
        <v>360</v>
      </c>
      <c r="D147" s="16">
        <v>1600</v>
      </c>
      <c r="E147" s="2">
        <v>43799</v>
      </c>
      <c r="F147" s="2">
        <v>43776</v>
      </c>
      <c r="G147" s="8">
        <f t="shared" si="4"/>
        <v>-23</v>
      </c>
      <c r="H147" s="9">
        <f t="shared" si="5"/>
        <v>-36800</v>
      </c>
    </row>
    <row r="148" spans="1:8" x14ac:dyDescent="0.3">
      <c r="A148" s="11" t="s">
        <v>361</v>
      </c>
      <c r="B148" s="11" t="s">
        <v>359</v>
      </c>
      <c r="C148" s="12" t="s">
        <v>362</v>
      </c>
      <c r="D148" s="13">
        <v>4800</v>
      </c>
      <c r="E148" s="14">
        <v>43799</v>
      </c>
      <c r="F148" s="14">
        <v>43776</v>
      </c>
      <c r="G148" s="8">
        <f t="shared" si="4"/>
        <v>-23</v>
      </c>
      <c r="H148" s="9">
        <f t="shared" si="5"/>
        <v>-110400</v>
      </c>
    </row>
    <row r="149" spans="1:8" x14ac:dyDescent="0.3">
      <c r="A149" s="11" t="s">
        <v>363</v>
      </c>
      <c r="B149" s="11" t="s">
        <v>364</v>
      </c>
      <c r="C149" s="12" t="s">
        <v>365</v>
      </c>
      <c r="D149" s="13">
        <v>418.18</v>
      </c>
      <c r="E149" s="14">
        <v>43834</v>
      </c>
      <c r="F149" s="14">
        <v>43803</v>
      </c>
      <c r="G149" s="8">
        <f t="shared" si="4"/>
        <v>-31</v>
      </c>
      <c r="H149" s="9">
        <f t="shared" si="5"/>
        <v>-12963.58</v>
      </c>
    </row>
    <row r="150" spans="1:8" x14ac:dyDescent="0.3">
      <c r="A150" s="11" t="s">
        <v>366</v>
      </c>
      <c r="B150" s="11" t="s">
        <v>331</v>
      </c>
      <c r="C150" s="12" t="s">
        <v>367</v>
      </c>
      <c r="D150" s="13">
        <v>150</v>
      </c>
      <c r="E150" s="14">
        <v>43810</v>
      </c>
      <c r="F150" s="14">
        <v>43803</v>
      </c>
      <c r="G150" s="8">
        <f t="shared" si="4"/>
        <v>-7</v>
      </c>
      <c r="H150" s="9">
        <f t="shared" si="5"/>
        <v>-1050</v>
      </c>
    </row>
    <row r="151" spans="1:8" x14ac:dyDescent="0.3">
      <c r="A151" s="11" t="s">
        <v>368</v>
      </c>
      <c r="B151" s="11" t="s">
        <v>331</v>
      </c>
      <c r="C151" s="12" t="s">
        <v>369</v>
      </c>
      <c r="D151" s="13">
        <v>185</v>
      </c>
      <c r="E151" s="14">
        <v>43817</v>
      </c>
      <c r="F151" s="14">
        <v>43803</v>
      </c>
      <c r="G151" s="8">
        <f t="shared" si="4"/>
        <v>-14</v>
      </c>
      <c r="H151" s="9">
        <f t="shared" si="5"/>
        <v>-2590</v>
      </c>
    </row>
    <row r="152" spans="1:8" x14ac:dyDescent="0.3">
      <c r="A152" s="11" t="s">
        <v>370</v>
      </c>
      <c r="B152" s="11" t="s">
        <v>320</v>
      </c>
      <c r="C152" s="12" t="s">
        <v>371</v>
      </c>
      <c r="D152" s="19">
        <v>163.5</v>
      </c>
      <c r="E152" s="14">
        <v>43861</v>
      </c>
      <c r="F152" s="14">
        <v>43803</v>
      </c>
      <c r="G152" s="8">
        <f>IF(AND(E152&lt;&gt;"",F152&lt;&gt;""),F152-E152,"")</f>
        <v>-58</v>
      </c>
      <c r="H152" s="9">
        <f t="shared" si="5"/>
        <v>-9483</v>
      </c>
    </row>
    <row r="153" spans="1:8" x14ac:dyDescent="0.3">
      <c r="A153" s="11" t="s">
        <v>372</v>
      </c>
      <c r="B153" s="11" t="s">
        <v>373</v>
      </c>
      <c r="C153" s="12" t="s">
        <v>374</v>
      </c>
      <c r="D153" s="13">
        <v>422</v>
      </c>
      <c r="E153" s="14">
        <v>43833</v>
      </c>
      <c r="F153" s="14">
        <v>43803</v>
      </c>
      <c r="G153" s="8">
        <f t="shared" si="4"/>
        <v>-30</v>
      </c>
      <c r="H153" s="9">
        <f t="shared" si="5"/>
        <v>-12660</v>
      </c>
    </row>
    <row r="154" spans="1:8" x14ac:dyDescent="0.3">
      <c r="A154" s="11" t="s">
        <v>375</v>
      </c>
      <c r="B154" s="11" t="s">
        <v>337</v>
      </c>
      <c r="C154" s="12" t="s">
        <v>376</v>
      </c>
      <c r="D154" s="13">
        <v>8038.63</v>
      </c>
      <c r="E154" s="14">
        <v>43830</v>
      </c>
      <c r="F154" s="14">
        <v>43803</v>
      </c>
      <c r="G154" s="8">
        <f t="shared" si="4"/>
        <v>-27</v>
      </c>
      <c r="H154" s="9">
        <f t="shared" si="5"/>
        <v>-217043.01</v>
      </c>
    </row>
    <row r="155" spans="1:8" x14ac:dyDescent="0.3">
      <c r="A155" s="11" t="s">
        <v>377</v>
      </c>
      <c r="B155" s="11" t="s">
        <v>317</v>
      </c>
      <c r="C155" s="12" t="s">
        <v>378</v>
      </c>
      <c r="D155" s="13">
        <v>819.67</v>
      </c>
      <c r="E155" s="14">
        <v>43830</v>
      </c>
      <c r="F155" s="14">
        <v>43803</v>
      </c>
      <c r="G155" s="8">
        <f t="shared" si="4"/>
        <v>-27</v>
      </c>
      <c r="H155" s="9">
        <f t="shared" si="5"/>
        <v>-22131.09</v>
      </c>
    </row>
    <row r="156" spans="1:8" x14ac:dyDescent="0.3">
      <c r="A156" s="11" t="s">
        <v>379</v>
      </c>
      <c r="B156" s="11" t="s">
        <v>14</v>
      </c>
      <c r="C156" s="12" t="s">
        <v>380</v>
      </c>
      <c r="D156" s="13">
        <v>52.22</v>
      </c>
      <c r="E156" s="14">
        <v>43827</v>
      </c>
      <c r="F156" s="14">
        <v>43803</v>
      </c>
      <c r="G156" s="8">
        <f t="shared" si="4"/>
        <v>-24</v>
      </c>
      <c r="H156" s="9">
        <f t="shared" si="5"/>
        <v>-1253.28</v>
      </c>
    </row>
    <row r="157" spans="1:8" x14ac:dyDescent="0.3">
      <c r="A157" s="11" t="s">
        <v>381</v>
      </c>
      <c r="B157" s="11" t="s">
        <v>334</v>
      </c>
      <c r="C157" s="12" t="s">
        <v>382</v>
      </c>
      <c r="D157" s="13">
        <v>409</v>
      </c>
      <c r="E157" s="14">
        <v>43866</v>
      </c>
      <c r="F157" s="14">
        <v>43811</v>
      </c>
      <c r="G157" s="8">
        <f t="shared" si="4"/>
        <v>-55</v>
      </c>
      <c r="H157" s="9">
        <f t="shared" si="5"/>
        <v>-22495</v>
      </c>
    </row>
    <row r="158" spans="1:8" x14ac:dyDescent="0.3">
      <c r="A158" s="11" t="s">
        <v>383</v>
      </c>
      <c r="B158" s="11" t="s">
        <v>334</v>
      </c>
      <c r="C158" s="12" t="s">
        <v>384</v>
      </c>
      <c r="D158" s="13">
        <v>1029.93</v>
      </c>
      <c r="E158" s="14">
        <v>43866</v>
      </c>
      <c r="F158" s="14">
        <v>43811</v>
      </c>
      <c r="G158" s="8">
        <f t="shared" si="4"/>
        <v>-55</v>
      </c>
      <c r="H158" s="9">
        <f t="shared" si="5"/>
        <v>-56646.15</v>
      </c>
    </row>
    <row r="159" spans="1:8" x14ac:dyDescent="0.3">
      <c r="A159" s="11" t="s">
        <v>385</v>
      </c>
      <c r="B159" s="11" t="s">
        <v>386</v>
      </c>
      <c r="C159" s="12" t="s">
        <v>387</v>
      </c>
      <c r="D159" s="13">
        <v>1020</v>
      </c>
      <c r="E159" s="14">
        <v>43835</v>
      </c>
      <c r="F159" s="14">
        <v>43811</v>
      </c>
      <c r="G159" s="8">
        <f t="shared" si="4"/>
        <v>-24</v>
      </c>
      <c r="H159" s="9">
        <f t="shared" si="5"/>
        <v>-24480</v>
      </c>
    </row>
    <row r="160" spans="1:8" x14ac:dyDescent="0.3">
      <c r="A160" s="11" t="s">
        <v>388</v>
      </c>
      <c r="B160" s="11" t="s">
        <v>114</v>
      </c>
      <c r="C160" s="12" t="s">
        <v>389</v>
      </c>
      <c r="D160" s="19">
        <v>160</v>
      </c>
      <c r="E160" s="14">
        <v>43828</v>
      </c>
      <c r="F160" s="14">
        <v>43811</v>
      </c>
      <c r="G160" s="8">
        <f t="shared" si="4"/>
        <v>-17</v>
      </c>
      <c r="H160" s="9">
        <f t="shared" si="5"/>
        <v>-2720</v>
      </c>
    </row>
    <row r="161" spans="1:12" x14ac:dyDescent="0.3">
      <c r="A161" s="11" t="s">
        <v>390</v>
      </c>
      <c r="B161" s="11" t="s">
        <v>331</v>
      </c>
      <c r="C161" s="12" t="s">
        <v>391</v>
      </c>
      <c r="D161" s="13">
        <v>185</v>
      </c>
      <c r="E161" s="14">
        <v>43839</v>
      </c>
      <c r="F161" s="14">
        <v>43811</v>
      </c>
      <c r="G161" s="8">
        <f t="shared" si="4"/>
        <v>-28</v>
      </c>
      <c r="H161" s="9">
        <f t="shared" si="5"/>
        <v>-5180</v>
      </c>
    </row>
    <row r="162" spans="1:12" x14ac:dyDescent="0.3">
      <c r="A162" s="11" t="s">
        <v>392</v>
      </c>
      <c r="B162" s="11" t="s">
        <v>393</v>
      </c>
      <c r="C162" s="12" t="s">
        <v>394</v>
      </c>
      <c r="D162" s="13">
        <v>180</v>
      </c>
      <c r="E162" s="14">
        <v>43863</v>
      </c>
      <c r="F162" s="14">
        <v>43811</v>
      </c>
      <c r="G162" s="8">
        <f t="shared" si="4"/>
        <v>-52</v>
      </c>
      <c r="H162" s="9">
        <f t="shared" si="5"/>
        <v>-9360</v>
      </c>
    </row>
    <row r="163" spans="1:12" s="3" customFormat="1" ht="24" customHeight="1" x14ac:dyDescent="0.3">
      <c r="C163" s="21" t="s">
        <v>0</v>
      </c>
      <c r="D163" s="22">
        <f>SUM(D5:D162)</f>
        <v>160809.72000000003</v>
      </c>
      <c r="E163" s="23"/>
      <c r="F163" s="23"/>
      <c r="G163" s="24"/>
      <c r="H163" s="25">
        <f>SUM(H5:H162)</f>
        <v>-4087416.6499999985</v>
      </c>
      <c r="L163" s="26"/>
    </row>
    <row r="166" spans="1:12" ht="36" customHeight="1" x14ac:dyDescent="0.3">
      <c r="B166" s="29" t="s">
        <v>7</v>
      </c>
      <c r="C166" s="29"/>
      <c r="D166" s="29"/>
      <c r="E166" s="29"/>
      <c r="F166" s="10">
        <f>IF(AND(H163&lt;&gt;"",D163&lt;&gt;0),H163/D163,"")</f>
        <v>-25.417721329282816</v>
      </c>
    </row>
  </sheetData>
  <mergeCells count="8">
    <mergeCell ref="B166:E166"/>
    <mergeCell ref="B2:B4"/>
    <mergeCell ref="A2:A4"/>
    <mergeCell ref="H3:H4"/>
    <mergeCell ref="G3:G4"/>
    <mergeCell ref="C2:F2"/>
    <mergeCell ref="C3:C4"/>
    <mergeCell ref="E3:E4"/>
  </mergeCells>
  <printOptions horizontalCentered="1"/>
  <pageMargins left="0.39370078740157483" right="0.39370078740157483" top="1.1811023622047245" bottom="0.78740157480314965" header="0.31496062992125984" footer="0.31496062992125984"/>
  <pageSetup paperSize="9"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 Beccaria</cp:lastModifiedBy>
  <cp:lastPrinted>2020-01-07T08:35:46Z</cp:lastPrinted>
  <dcterms:created xsi:type="dcterms:W3CDTF">2015-03-02T16:51:10Z</dcterms:created>
  <dcterms:modified xsi:type="dcterms:W3CDTF">2020-01-07T08:38:37Z</dcterms:modified>
</cp:coreProperties>
</file>