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05" windowWidth="15600" windowHeight="9375"/>
  </bookViews>
  <sheets>
    <sheet name="Foglio1" sheetId="1" r:id="rId1"/>
    <sheet name="Foglio2" sheetId="2" r:id="rId2"/>
  </sheets>
  <calcPr calcId="145621"/>
</workbook>
</file>

<file path=xl/calcChain.xml><?xml version="1.0" encoding="utf-8"?>
<calcChain xmlns="http://schemas.openxmlformats.org/spreadsheetml/2006/main">
  <c r="G27" i="1" l="1"/>
  <c r="G9" i="1" l="1"/>
  <c r="H9" i="1" s="1"/>
  <c r="G5" i="1" l="1"/>
  <c r="H5" i="1" s="1"/>
  <c r="G39" i="1" l="1"/>
  <c r="H39" i="1" s="1"/>
  <c r="G40" i="1"/>
  <c r="H40" i="1" s="1"/>
  <c r="G36" i="1"/>
  <c r="H36" i="1" s="1"/>
  <c r="G37" i="1"/>
  <c r="H37" i="1" s="1"/>
  <c r="G41" i="1"/>
  <c r="H41" i="1" s="1"/>
  <c r="K15" i="1" l="1"/>
  <c r="D43" i="1" l="1"/>
  <c r="G42" i="1" l="1"/>
  <c r="G14" i="1" l="1"/>
  <c r="H14" i="1" s="1"/>
  <c r="G22" i="1"/>
  <c r="H22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H27" i="1"/>
  <c r="G26" i="1"/>
  <c r="H26" i="1" s="1"/>
  <c r="G25" i="1"/>
  <c r="H25" i="1" s="1"/>
  <c r="G24" i="1"/>
  <c r="H24" i="1" s="1"/>
  <c r="G23" i="1"/>
  <c r="H23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3" i="1"/>
  <c r="H13" i="1" s="1"/>
  <c r="G12" i="1"/>
  <c r="H12" i="1" s="1"/>
  <c r="G10" i="1"/>
  <c r="H10" i="1" s="1"/>
  <c r="G8" i="1"/>
  <c r="H8" i="1" s="1"/>
  <c r="G7" i="1"/>
  <c r="H7" i="1" s="1"/>
  <c r="G6" i="1"/>
  <c r="H6" i="1" s="1"/>
  <c r="H42" i="1" l="1"/>
  <c r="G38" i="1"/>
  <c r="H38" i="1" s="1"/>
  <c r="G35" i="1" l="1"/>
  <c r="H35" i="1" s="1"/>
  <c r="G11" i="1" l="1"/>
  <c r="H11" i="1" s="1"/>
  <c r="H43" i="1" l="1"/>
  <c r="F46" i="1" l="1"/>
</calcChain>
</file>

<file path=xl/sharedStrings.xml><?xml version="1.0" encoding="utf-8"?>
<sst xmlns="http://schemas.openxmlformats.org/spreadsheetml/2006/main" count="123" uniqueCount="108">
  <si>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</si>
  <si>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</si>
  <si>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</si>
  <si>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</si>
  <si>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</si>
  <si>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</si>
  <si>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</si>
  <si>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</si>
  <si>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</si>
  <si>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</si>
  <si>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</si>
  <si>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FORNITORE</t>
  </si>
  <si>
    <t>N.  MANDATO</t>
  </si>
  <si>
    <t>INDICATORI DI TEMPESTIVITA'  -  III TRIMESTRE 2020</t>
  </si>
  <si>
    <t>308</t>
  </si>
  <si>
    <t>10432</t>
  </si>
  <si>
    <t>310</t>
  </si>
  <si>
    <t>10434</t>
  </si>
  <si>
    <t>312</t>
  </si>
  <si>
    <t>314</t>
  </si>
  <si>
    <t>10479</t>
  </si>
  <si>
    <t>315</t>
  </si>
  <si>
    <t>481/ES</t>
  </si>
  <si>
    <t>316</t>
  </si>
  <si>
    <t>6/2020-PA</t>
  </si>
  <si>
    <t>317</t>
  </si>
  <si>
    <t>8/2020-PA</t>
  </si>
  <si>
    <t>318</t>
  </si>
  <si>
    <t>320</t>
  </si>
  <si>
    <t>244</t>
  </si>
  <si>
    <t>324</t>
  </si>
  <si>
    <t>1/PA</t>
  </si>
  <si>
    <t>326</t>
  </si>
  <si>
    <t>137/001</t>
  </si>
  <si>
    <t>328</t>
  </si>
  <si>
    <t>G.S.C. General System Cuneo SRL</t>
  </si>
  <si>
    <t>000464/02</t>
  </si>
  <si>
    <t>330</t>
  </si>
  <si>
    <t>503/ES</t>
  </si>
  <si>
    <t>331</t>
  </si>
  <si>
    <t>8720074693</t>
  </si>
  <si>
    <t>332</t>
  </si>
  <si>
    <t>13/PA</t>
  </si>
  <si>
    <t>335</t>
  </si>
  <si>
    <t>Teamsintesi srl Narzole</t>
  </si>
  <si>
    <t>70</t>
  </si>
  <si>
    <t>336</t>
  </si>
  <si>
    <t>Parafarmacia Augusta - Benevagienna</t>
  </si>
  <si>
    <t>E/2020/64</t>
  </si>
  <si>
    <t>338</t>
  </si>
  <si>
    <t>Poste Italiane SPA Roma</t>
  </si>
  <si>
    <t>1020220412</t>
  </si>
  <si>
    <t>Cantello SRL - Torino</t>
  </si>
  <si>
    <t>Cantello SRL- Torino</t>
  </si>
  <si>
    <t>Agosta Libri snc Fossano</t>
  </si>
  <si>
    <t>Bernardi Rosanna Bene Vagienna</t>
  </si>
  <si>
    <t>Ferramenta Manassero Narzole</t>
  </si>
  <si>
    <t>Centro formaz. P. Cebano Monreg. Ceva</t>
  </si>
  <si>
    <t>MD Center s.a.s. Mondovì</t>
  </si>
  <si>
    <t xml:space="preserve">MD Center s.a.s. di Mondovì </t>
  </si>
  <si>
    <t>Centro formaz. P. Cebano Monreg.Ceva</t>
  </si>
  <si>
    <t>Il Triangolo SAS Fossano</t>
  </si>
  <si>
    <t>Media Direct SRL Bassano  Del Grappa</t>
  </si>
  <si>
    <t>340</t>
  </si>
  <si>
    <t>E/2020/76</t>
  </si>
  <si>
    <t>342</t>
  </si>
  <si>
    <t>17/PA</t>
  </si>
  <si>
    <t>350</t>
  </si>
  <si>
    <t>Lab37 - Chersasco</t>
  </si>
  <si>
    <t>352</t>
  </si>
  <si>
    <t>E/2020/80</t>
  </si>
  <si>
    <t>353</t>
  </si>
  <si>
    <t>PlayADV - Centallo</t>
  </si>
  <si>
    <t>642</t>
  </si>
  <si>
    <t>355</t>
  </si>
  <si>
    <t>Brased - Bra</t>
  </si>
  <si>
    <t>82</t>
  </si>
  <si>
    <t>357</t>
  </si>
  <si>
    <t>MD Center - Mondovì</t>
  </si>
  <si>
    <t>12/2020/PA</t>
  </si>
  <si>
    <t>359</t>
  </si>
  <si>
    <t>11/2020/PA</t>
  </si>
  <si>
    <t>360</t>
  </si>
  <si>
    <t>643</t>
  </si>
  <si>
    <t>362</t>
  </si>
  <si>
    <t xml:space="preserve">La Lucerna - Cuneo </t>
  </si>
  <si>
    <t>10/303</t>
  </si>
  <si>
    <t>364</t>
  </si>
  <si>
    <t>10/302</t>
  </si>
  <si>
    <t>366</t>
  </si>
  <si>
    <t>10/301</t>
  </si>
  <si>
    <t>368</t>
  </si>
  <si>
    <t>22/PA</t>
  </si>
  <si>
    <t>370</t>
  </si>
  <si>
    <t xml:space="preserve">Cantello - Torino </t>
  </si>
  <si>
    <t>10632</t>
  </si>
  <si>
    <t>372</t>
  </si>
  <si>
    <t>10633</t>
  </si>
  <si>
    <t>374</t>
  </si>
  <si>
    <t>10687</t>
  </si>
  <si>
    <t>376</t>
  </si>
  <si>
    <t>Ferramenta Manassero - Narzole</t>
  </si>
  <si>
    <t>378</t>
  </si>
  <si>
    <t>266/001</t>
  </si>
  <si>
    <t>268/001</t>
  </si>
  <si>
    <t>380</t>
  </si>
  <si>
    <t>Centro Vendita Vivalda - Trinità</t>
  </si>
  <si>
    <t>281/VIV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</si>
</sst>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Alignment="1">
      <alignment vertical="center"/>
    </xf>
    <xf numFmtId="14" fontId="0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vertical="center"/>
    </xf>
    <xf numFmtId="49" fontId="0" fillId="4" borderId="9" xfId="0" applyNumberFormat="1" applyFont="1" applyFill="1" applyBorder="1" applyAlignment="1">
      <alignment vertical="center"/>
    </xf>
    <xf numFmtId="43" fontId="0" fillId="4" borderId="10" xfId="1" applyFont="1" applyFill="1" applyBorder="1" applyAlignment="1">
      <alignment vertical="center"/>
    </xf>
    <xf numFmtId="14" fontId="0" fillId="4" borderId="10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vertical="center"/>
    </xf>
    <xf numFmtId="43" fontId="0" fillId="0" borderId="10" xfId="1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wrapText="1"/>
    </xf>
    <xf numFmtId="43" fontId="0" fillId="4" borderId="10" xfId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2" borderId="21" xfId="0" applyFont="1" applyFill="1" applyBorder="1" applyAlignment="1">
      <alignment vertical="center"/>
    </xf>
    <xf numFmtId="43" fontId="2" fillId="2" borderId="15" xfId="1" applyFont="1" applyFill="1" applyBorder="1" applyAlignment="1">
      <alignment vertical="center"/>
    </xf>
    <xf numFmtId="14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zoomScale="90" zoomScaleNormal="90" workbookViewId="0">
      <selection activeCell="G41" sqref="G41"/>
    </sheetView>
  </sheetViews>
  <sheetFormatPr defaultColWidth="9.140625" defaultRowHeight="15" x14ac:dyDescent="0.25"/>
  <cols>
    <col min="1" max="1" width="11.5703125" style="1" customWidth="1"/>
    <col min="2" max="2" width="36.5703125" style="1" bestFit="1" customWidth="1"/>
    <col min="3" max="3" width="20.140625" style="1" customWidth="1"/>
    <col min="4" max="4" width="15.5703125" style="1" customWidth="1"/>
    <col min="5" max="5" width="12.28515625" style="1" customWidth="1"/>
    <col min="6" max="6" width="14" style="1" customWidth="1"/>
    <col min="7" max="7" width="9.5703125" style="1" customWidth="1"/>
    <col min="8" max="8" width="13" style="1" customWidth="1"/>
    <col min="9" max="10" width="9.140625" style="1"/>
    <col min="11" max="11" width="19" style="1" customWidth="1"/>
    <col min="12" max="16384" width="9.140625" style="1"/>
  </cols>
  <sheetData>
    <row r="1" spans="1:11" s="27" customFormat="1" ht="18.75" x14ac:dyDescent="0.25">
      <c r="A1" s="27" t="s">
        <v>13</v>
      </c>
    </row>
    <row r="2" spans="1:11" ht="24" customHeight="1" x14ac:dyDescent="0.25">
      <c r="A2" s="32" t="s">
        <v>12</v>
      </c>
      <c r="B2" s="29" t="s">
        <v>11</v>
      </c>
      <c r="C2" s="39" t="s">
        <v>1</v>
      </c>
      <c r="D2" s="40"/>
      <c r="E2" s="40"/>
      <c r="F2" s="41"/>
      <c r="G2" s="4"/>
      <c r="H2" s="5"/>
    </row>
    <row r="3" spans="1:11" ht="21.75" customHeight="1" x14ac:dyDescent="0.2">
      <c r="A3" s="33"/>
      <c r="B3" s="30"/>
      <c r="C3" s="42" t="s">
        <v>2</v>
      </c>
      <c r="D3" s="17" t="s">
        <v>5</v>
      </c>
      <c r="E3" s="44" t="s">
        <v>8</v>
      </c>
      <c r="F3" s="17" t="s">
        <v>9</v>
      </c>
      <c r="G3" s="37" t="s">
        <v>3</v>
      </c>
      <c r="H3" s="35" t="s">
        <v>10</v>
      </c>
    </row>
    <row r="4" spans="1:11" ht="21.75" customHeight="1" x14ac:dyDescent="0.25">
      <c r="A4" s="34"/>
      <c r="B4" s="31"/>
      <c r="C4" s="43"/>
      <c r="D4" s="6" t="s">
        <v>4</v>
      </c>
      <c r="E4" s="45"/>
      <c r="F4" s="6" t="s">
        <v>6</v>
      </c>
      <c r="G4" s="38"/>
      <c r="H4" s="36"/>
    </row>
    <row r="5" spans="1:11" ht="14.45" x14ac:dyDescent="0.3">
      <c r="A5" s="11" t="s">
        <v>14</v>
      </c>
      <c r="B5" s="11" t="s">
        <v>52</v>
      </c>
      <c r="C5" s="12" t="s">
        <v>15</v>
      </c>
      <c r="D5" s="13">
        <v>893.02</v>
      </c>
      <c r="E5" s="14">
        <v>44023</v>
      </c>
      <c r="F5" s="14">
        <v>44014</v>
      </c>
      <c r="G5" s="8">
        <f t="shared" ref="G5" si="0">IF(AND(E5&lt;&gt;"",F5&lt;&gt;""),F5-E5,"")</f>
        <v>-9</v>
      </c>
      <c r="H5" s="9">
        <f t="shared" ref="H5" si="1">IF(AND(G5&lt;&gt;"",D5&lt;&gt;""),G5*D5,"")</f>
        <v>-8037.18</v>
      </c>
    </row>
    <row r="6" spans="1:11" x14ac:dyDescent="0.25">
      <c r="A6" s="11" t="s">
        <v>16</v>
      </c>
      <c r="B6" s="11" t="s">
        <v>53</v>
      </c>
      <c r="C6" s="12" t="s">
        <v>17</v>
      </c>
      <c r="D6" s="13">
        <v>1112.99</v>
      </c>
      <c r="E6" s="14">
        <v>44023</v>
      </c>
      <c r="F6" s="14">
        <v>44014</v>
      </c>
      <c r="G6" s="8">
        <f t="shared" ref="G6:G42" si="2">IF(AND(E6&lt;&gt;"",F6&lt;&gt;""),F6-E6,"")</f>
        <v>-9</v>
      </c>
      <c r="H6" s="9">
        <f t="shared" ref="H6:H42" si="3">IF(AND(G6&lt;&gt;"",D6&lt;&gt;""),G6*D6,"")</f>
        <v>-10016.91</v>
      </c>
    </row>
    <row r="7" spans="1:11" x14ac:dyDescent="0.25">
      <c r="A7" s="7" t="s">
        <v>18</v>
      </c>
      <c r="B7" s="7" t="s">
        <v>52</v>
      </c>
      <c r="C7" s="15">
        <v>10433</v>
      </c>
      <c r="D7" s="16">
        <v>941.79</v>
      </c>
      <c r="E7" s="2">
        <v>44023</v>
      </c>
      <c r="F7" s="2">
        <v>44014</v>
      </c>
      <c r="G7" s="8">
        <f t="shared" si="2"/>
        <v>-9</v>
      </c>
      <c r="H7" s="9">
        <f t="shared" si="3"/>
        <v>-8476.11</v>
      </c>
    </row>
    <row r="8" spans="1:11" x14ac:dyDescent="0.25">
      <c r="A8" s="7" t="s">
        <v>19</v>
      </c>
      <c r="B8" s="7" t="s">
        <v>52</v>
      </c>
      <c r="C8" s="15" t="s">
        <v>20</v>
      </c>
      <c r="D8" s="16">
        <v>315</v>
      </c>
      <c r="E8" s="2">
        <v>44034</v>
      </c>
      <c r="F8" s="2">
        <v>44014</v>
      </c>
      <c r="G8" s="8">
        <f t="shared" si="2"/>
        <v>-20</v>
      </c>
      <c r="H8" s="9">
        <f t="shared" si="3"/>
        <v>-6300</v>
      </c>
    </row>
    <row r="9" spans="1:11" x14ac:dyDescent="0.25">
      <c r="A9" s="11" t="s">
        <v>21</v>
      </c>
      <c r="B9" s="11" t="s">
        <v>57</v>
      </c>
      <c r="C9" s="12" t="s">
        <v>22</v>
      </c>
      <c r="D9" s="13">
        <v>1260</v>
      </c>
      <c r="E9" s="14">
        <v>44044</v>
      </c>
      <c r="F9" s="14">
        <v>44014</v>
      </c>
      <c r="G9" s="8">
        <f t="shared" si="2"/>
        <v>-30</v>
      </c>
      <c r="H9" s="9">
        <f t="shared" si="3"/>
        <v>-37800</v>
      </c>
    </row>
    <row r="10" spans="1:11" x14ac:dyDescent="0.25">
      <c r="A10" s="11" t="s">
        <v>23</v>
      </c>
      <c r="B10" s="11" t="s">
        <v>58</v>
      </c>
      <c r="C10" s="11" t="s">
        <v>24</v>
      </c>
      <c r="D10" s="16">
        <v>220</v>
      </c>
      <c r="E10" s="14">
        <v>44043</v>
      </c>
      <c r="F10" s="2">
        <v>44014</v>
      </c>
      <c r="G10" s="8">
        <f t="shared" si="2"/>
        <v>-29</v>
      </c>
      <c r="H10" s="9">
        <f t="shared" si="3"/>
        <v>-6380</v>
      </c>
    </row>
    <row r="11" spans="1:11" x14ac:dyDescent="0.25">
      <c r="A11" s="11" t="s">
        <v>25</v>
      </c>
      <c r="B11" s="11" t="s">
        <v>59</v>
      </c>
      <c r="C11" s="11" t="s">
        <v>26</v>
      </c>
      <c r="D11" s="13">
        <v>560</v>
      </c>
      <c r="E11" s="14">
        <v>44043</v>
      </c>
      <c r="F11" s="2">
        <v>44014</v>
      </c>
      <c r="G11" s="8">
        <f t="shared" si="2"/>
        <v>-29</v>
      </c>
      <c r="H11" s="9">
        <f t="shared" si="3"/>
        <v>-16240</v>
      </c>
    </row>
    <row r="12" spans="1:11" ht="14.45" x14ac:dyDescent="0.3">
      <c r="A12" s="11" t="s">
        <v>27</v>
      </c>
      <c r="B12" s="11" t="s">
        <v>62</v>
      </c>
      <c r="C12" s="19">
        <v>41885</v>
      </c>
      <c r="D12" s="13">
        <v>1374</v>
      </c>
      <c r="E12" s="14">
        <v>44030</v>
      </c>
      <c r="F12" s="2">
        <v>44014</v>
      </c>
      <c r="G12" s="8">
        <f t="shared" si="2"/>
        <v>-16</v>
      </c>
      <c r="H12" s="9">
        <f t="shared" si="3"/>
        <v>-21984</v>
      </c>
    </row>
    <row r="13" spans="1:11" ht="14.45" x14ac:dyDescent="0.3">
      <c r="A13" s="11" t="s">
        <v>28</v>
      </c>
      <c r="B13" s="11" t="s">
        <v>54</v>
      </c>
      <c r="C13" s="12" t="s">
        <v>29</v>
      </c>
      <c r="D13" s="13">
        <v>212.5</v>
      </c>
      <c r="E13" s="14">
        <v>44058</v>
      </c>
      <c r="F13" s="2">
        <v>44029</v>
      </c>
      <c r="G13" s="8">
        <f t="shared" si="2"/>
        <v>-29</v>
      </c>
      <c r="H13" s="9">
        <f t="shared" si="3"/>
        <v>-6162.5</v>
      </c>
      <c r="K13" s="26"/>
    </row>
    <row r="14" spans="1:11" ht="14.45" x14ac:dyDescent="0.3">
      <c r="A14" s="11" t="s">
        <v>30</v>
      </c>
      <c r="B14" s="11" t="s">
        <v>55</v>
      </c>
      <c r="C14" s="12" t="s">
        <v>31</v>
      </c>
      <c r="D14" s="13">
        <v>245.49</v>
      </c>
      <c r="E14" s="14">
        <v>44042</v>
      </c>
      <c r="F14" s="2">
        <v>44029</v>
      </c>
      <c r="G14" s="8">
        <f t="shared" si="2"/>
        <v>-13</v>
      </c>
      <c r="H14" s="9">
        <f t="shared" si="3"/>
        <v>-3191.37</v>
      </c>
    </row>
    <row r="15" spans="1:11" ht="14.45" x14ac:dyDescent="0.3">
      <c r="A15" s="11" t="s">
        <v>32</v>
      </c>
      <c r="B15" s="11" t="s">
        <v>56</v>
      </c>
      <c r="C15" s="12" t="s">
        <v>33</v>
      </c>
      <c r="D15" s="13">
        <v>775.1</v>
      </c>
      <c r="E15" s="14">
        <v>44050</v>
      </c>
      <c r="F15" s="2">
        <v>44029</v>
      </c>
      <c r="G15" s="8">
        <f t="shared" si="2"/>
        <v>-21</v>
      </c>
      <c r="H15" s="9">
        <f t="shared" si="3"/>
        <v>-16277.1</v>
      </c>
      <c r="K15" s="26">
        <f>K14-K13</f>
        <v>0</v>
      </c>
    </row>
    <row r="16" spans="1:11" ht="14.45" x14ac:dyDescent="0.3">
      <c r="A16" s="7" t="s">
        <v>34</v>
      </c>
      <c r="B16" s="7" t="s">
        <v>35</v>
      </c>
      <c r="C16" s="15" t="s">
        <v>36</v>
      </c>
      <c r="D16" s="16">
        <v>237.72</v>
      </c>
      <c r="E16" s="2">
        <v>44073</v>
      </c>
      <c r="F16" s="2">
        <v>44029</v>
      </c>
      <c r="G16" s="8">
        <f t="shared" si="2"/>
        <v>-44</v>
      </c>
      <c r="H16" s="9">
        <f t="shared" si="3"/>
        <v>-10459.68</v>
      </c>
    </row>
    <row r="17" spans="1:8" ht="14.45" x14ac:dyDescent="0.3">
      <c r="A17" s="7" t="s">
        <v>37</v>
      </c>
      <c r="B17" s="7" t="s">
        <v>60</v>
      </c>
      <c r="C17" s="15" t="s">
        <v>38</v>
      </c>
      <c r="D17" s="16">
        <v>80</v>
      </c>
      <c r="E17" s="2">
        <v>44052</v>
      </c>
      <c r="F17" s="2">
        <v>44029</v>
      </c>
      <c r="G17" s="8">
        <f t="shared" si="2"/>
        <v>-23</v>
      </c>
      <c r="H17" s="9">
        <f t="shared" si="3"/>
        <v>-1840</v>
      </c>
    </row>
    <row r="18" spans="1:8" ht="14.45" x14ac:dyDescent="0.3">
      <c r="A18" s="11" t="s">
        <v>39</v>
      </c>
      <c r="B18" s="11" t="s">
        <v>50</v>
      </c>
      <c r="C18" s="12" t="s">
        <v>40</v>
      </c>
      <c r="D18" s="13">
        <v>6.27</v>
      </c>
      <c r="E18" s="14">
        <v>44056</v>
      </c>
      <c r="F18" s="14">
        <v>44029</v>
      </c>
      <c r="G18" s="8">
        <f t="shared" si="2"/>
        <v>-27</v>
      </c>
      <c r="H18" s="9">
        <f t="shared" si="3"/>
        <v>-169.29</v>
      </c>
    </row>
    <row r="19" spans="1:8" ht="14.45" x14ac:dyDescent="0.3">
      <c r="A19" s="11" t="s">
        <v>41</v>
      </c>
      <c r="B19" s="11" t="s">
        <v>61</v>
      </c>
      <c r="C19" s="12" t="s">
        <v>42</v>
      </c>
      <c r="D19" s="13">
        <v>861.47</v>
      </c>
      <c r="E19" s="14">
        <v>44058</v>
      </c>
      <c r="F19" s="14">
        <v>44029</v>
      </c>
      <c r="G19" s="8">
        <f t="shared" si="2"/>
        <v>-29</v>
      </c>
      <c r="H19" s="9">
        <f t="shared" si="3"/>
        <v>-24982.63</v>
      </c>
    </row>
    <row r="20" spans="1:8" ht="14.45" x14ac:dyDescent="0.3">
      <c r="A20" s="11" t="s">
        <v>43</v>
      </c>
      <c r="B20" s="11" t="s">
        <v>44</v>
      </c>
      <c r="C20" s="12" t="s">
        <v>45</v>
      </c>
      <c r="D20" s="13">
        <v>3070.75</v>
      </c>
      <c r="E20" s="14">
        <v>44043</v>
      </c>
      <c r="F20" s="14">
        <v>44040</v>
      </c>
      <c r="G20" s="8">
        <f t="shared" si="2"/>
        <v>-3</v>
      </c>
      <c r="H20" s="9">
        <f t="shared" si="3"/>
        <v>-9212.25</v>
      </c>
    </row>
    <row r="21" spans="1:8" ht="14.45" x14ac:dyDescent="0.3">
      <c r="A21" s="11" t="s">
        <v>46</v>
      </c>
      <c r="B21" s="11" t="s">
        <v>47</v>
      </c>
      <c r="C21" s="12" t="s">
        <v>48</v>
      </c>
      <c r="D21" s="13">
        <v>79.209999999999994</v>
      </c>
      <c r="E21" s="14">
        <v>44078</v>
      </c>
      <c r="F21" s="14">
        <v>44048</v>
      </c>
      <c r="G21" s="8">
        <f t="shared" si="2"/>
        <v>-30</v>
      </c>
      <c r="H21" s="9">
        <f t="shared" si="3"/>
        <v>-2376.2999999999997</v>
      </c>
    </row>
    <row r="22" spans="1:8" ht="14.45" x14ac:dyDescent="0.3">
      <c r="A22" s="11" t="s">
        <v>49</v>
      </c>
      <c r="B22" s="11" t="s">
        <v>50</v>
      </c>
      <c r="C22" s="12" t="s">
        <v>51</v>
      </c>
      <c r="D22" s="18">
        <v>12.89</v>
      </c>
      <c r="E22" s="14">
        <v>44077</v>
      </c>
      <c r="F22" s="14">
        <v>44048</v>
      </c>
      <c r="G22" s="8">
        <f>IF(AND(E22&lt;&gt;"",F22&lt;&gt;""),F22-E22,"")</f>
        <v>-29</v>
      </c>
      <c r="H22" s="9">
        <f t="shared" si="3"/>
        <v>-373.81</v>
      </c>
    </row>
    <row r="23" spans="1:8" ht="14.45" x14ac:dyDescent="0.3">
      <c r="A23" s="11" t="s">
        <v>63</v>
      </c>
      <c r="B23" s="11" t="s">
        <v>47</v>
      </c>
      <c r="C23" s="12" t="s">
        <v>64</v>
      </c>
      <c r="D23" s="13">
        <v>4502</v>
      </c>
      <c r="E23" s="14">
        <v>44091</v>
      </c>
      <c r="F23" s="14">
        <v>44061</v>
      </c>
      <c r="G23" s="8">
        <f t="shared" si="2"/>
        <v>-30</v>
      </c>
      <c r="H23" s="9">
        <f t="shared" si="3"/>
        <v>-135060</v>
      </c>
    </row>
    <row r="24" spans="1:8" ht="14.45" x14ac:dyDescent="0.3">
      <c r="A24" s="11" t="s">
        <v>65</v>
      </c>
      <c r="B24" s="11" t="s">
        <v>61</v>
      </c>
      <c r="C24" s="12" t="s">
        <v>66</v>
      </c>
      <c r="D24" s="13">
        <v>348.75</v>
      </c>
      <c r="E24" s="14">
        <v>44079</v>
      </c>
      <c r="F24" s="14">
        <v>44063</v>
      </c>
      <c r="G24" s="8">
        <f t="shared" si="2"/>
        <v>-16</v>
      </c>
      <c r="H24" s="9">
        <f t="shared" si="3"/>
        <v>-5580</v>
      </c>
    </row>
    <row r="25" spans="1:8" ht="14.45" x14ac:dyDescent="0.3">
      <c r="A25" s="11" t="s">
        <v>67</v>
      </c>
      <c r="B25" s="11" t="s">
        <v>68</v>
      </c>
      <c r="C25" s="12" t="s">
        <v>42</v>
      </c>
      <c r="D25" s="13">
        <v>3287.12</v>
      </c>
      <c r="E25" s="14">
        <v>44104</v>
      </c>
      <c r="F25" s="14">
        <v>44081</v>
      </c>
      <c r="G25" s="8">
        <f t="shared" si="2"/>
        <v>-23</v>
      </c>
      <c r="H25" s="9">
        <f t="shared" si="3"/>
        <v>-75603.759999999995</v>
      </c>
    </row>
    <row r="26" spans="1:8" ht="14.45" x14ac:dyDescent="0.3">
      <c r="A26" s="11" t="s">
        <v>69</v>
      </c>
      <c r="B26" s="11" t="s">
        <v>47</v>
      </c>
      <c r="C26" s="12" t="s">
        <v>70</v>
      </c>
      <c r="D26" s="13">
        <v>562</v>
      </c>
      <c r="E26" s="14">
        <v>44104</v>
      </c>
      <c r="F26" s="14">
        <v>44081</v>
      </c>
      <c r="G26" s="8">
        <f t="shared" si="2"/>
        <v>-23</v>
      </c>
      <c r="H26" s="9">
        <f t="shared" si="3"/>
        <v>-12926</v>
      </c>
    </row>
    <row r="27" spans="1:8" ht="14.45" x14ac:dyDescent="0.3">
      <c r="A27" s="11" t="s">
        <v>71</v>
      </c>
      <c r="B27" s="11" t="s">
        <v>72</v>
      </c>
      <c r="C27" s="12" t="s">
        <v>73</v>
      </c>
      <c r="D27" s="13">
        <v>1854.1</v>
      </c>
      <c r="E27" s="14">
        <v>44106</v>
      </c>
      <c r="F27" s="14">
        <v>44081</v>
      </c>
      <c r="G27" s="8">
        <f>IF(AND(E27&lt;&gt;"",F27&lt;&gt;""),F27-E27,"")</f>
        <v>-25</v>
      </c>
      <c r="H27" s="9">
        <f t="shared" si="3"/>
        <v>-46352.5</v>
      </c>
    </row>
    <row r="28" spans="1:8" ht="14.45" x14ac:dyDescent="0.3">
      <c r="A28" s="11" t="s">
        <v>74</v>
      </c>
      <c r="B28" s="11" t="s">
        <v>75</v>
      </c>
      <c r="C28" s="12" t="s">
        <v>76</v>
      </c>
      <c r="D28" s="13">
        <v>1600</v>
      </c>
      <c r="E28" s="14">
        <v>44104</v>
      </c>
      <c r="F28" s="14">
        <v>44081</v>
      </c>
      <c r="G28" s="8">
        <f t="shared" si="2"/>
        <v>-23</v>
      </c>
      <c r="H28" s="9">
        <f t="shared" si="3"/>
        <v>-36800</v>
      </c>
    </row>
    <row r="29" spans="1:8" x14ac:dyDescent="0.25">
      <c r="A29" s="11" t="s">
        <v>77</v>
      </c>
      <c r="B29" s="11" t="s">
        <v>78</v>
      </c>
      <c r="C29" s="12" t="s">
        <v>79</v>
      </c>
      <c r="D29" s="13">
        <v>480</v>
      </c>
      <c r="E29" s="14">
        <v>44124</v>
      </c>
      <c r="F29" s="14">
        <v>44099</v>
      </c>
      <c r="G29" s="8">
        <f t="shared" si="2"/>
        <v>-25</v>
      </c>
      <c r="H29" s="9">
        <f t="shared" si="3"/>
        <v>-12000</v>
      </c>
    </row>
    <row r="30" spans="1:8" x14ac:dyDescent="0.25">
      <c r="A30" s="11" t="s">
        <v>80</v>
      </c>
      <c r="B30" s="11" t="s">
        <v>78</v>
      </c>
      <c r="C30" s="12" t="s">
        <v>81</v>
      </c>
      <c r="D30" s="18">
        <v>540</v>
      </c>
      <c r="E30" s="14">
        <v>44118</v>
      </c>
      <c r="F30" s="14">
        <v>44099</v>
      </c>
      <c r="G30" s="8">
        <f t="shared" si="2"/>
        <v>-19</v>
      </c>
      <c r="H30" s="9">
        <f t="shared" si="3"/>
        <v>-10260</v>
      </c>
    </row>
    <row r="31" spans="1:8" x14ac:dyDescent="0.25">
      <c r="A31" s="11" t="s">
        <v>82</v>
      </c>
      <c r="B31" s="11" t="s">
        <v>72</v>
      </c>
      <c r="C31" s="12" t="s">
        <v>83</v>
      </c>
      <c r="D31" s="13">
        <v>70</v>
      </c>
      <c r="E31" s="14">
        <v>44110</v>
      </c>
      <c r="F31" s="14">
        <v>44099</v>
      </c>
      <c r="G31" s="8">
        <f t="shared" si="2"/>
        <v>-11</v>
      </c>
      <c r="H31" s="9">
        <f t="shared" si="3"/>
        <v>-770</v>
      </c>
    </row>
    <row r="32" spans="1:8" x14ac:dyDescent="0.25">
      <c r="A32" s="11" t="s">
        <v>84</v>
      </c>
      <c r="B32" s="11" t="s">
        <v>85</v>
      </c>
      <c r="C32" s="12" t="s">
        <v>86</v>
      </c>
      <c r="D32" s="13">
        <v>1229.52</v>
      </c>
      <c r="E32" s="14">
        <v>44124</v>
      </c>
      <c r="F32" s="14">
        <v>44099</v>
      </c>
      <c r="G32" s="8">
        <f t="shared" si="2"/>
        <v>-25</v>
      </c>
      <c r="H32" s="9">
        <f t="shared" si="3"/>
        <v>-30738</v>
      </c>
    </row>
    <row r="33" spans="1:12" x14ac:dyDescent="0.25">
      <c r="A33" s="11" t="s">
        <v>87</v>
      </c>
      <c r="B33" s="11" t="s">
        <v>85</v>
      </c>
      <c r="C33" s="12" t="s">
        <v>88</v>
      </c>
      <c r="D33" s="13">
        <v>163.93</v>
      </c>
      <c r="E33" s="14">
        <v>44124</v>
      </c>
      <c r="F33" s="14">
        <v>44099</v>
      </c>
      <c r="G33" s="8">
        <f t="shared" si="2"/>
        <v>-25</v>
      </c>
      <c r="H33" s="9">
        <f t="shared" si="3"/>
        <v>-4098.25</v>
      </c>
    </row>
    <row r="34" spans="1:12" x14ac:dyDescent="0.25">
      <c r="A34" s="11" t="s">
        <v>89</v>
      </c>
      <c r="B34" s="11" t="s">
        <v>85</v>
      </c>
      <c r="C34" s="12" t="s">
        <v>90</v>
      </c>
      <c r="D34" s="13">
        <v>195.72</v>
      </c>
      <c r="E34" s="14">
        <v>44124</v>
      </c>
      <c r="F34" s="14">
        <v>44099</v>
      </c>
      <c r="G34" s="8">
        <f t="shared" si="2"/>
        <v>-25</v>
      </c>
      <c r="H34" s="9">
        <f t="shared" si="3"/>
        <v>-4893</v>
      </c>
    </row>
    <row r="35" spans="1:12" x14ac:dyDescent="0.25">
      <c r="A35" s="11" t="s">
        <v>91</v>
      </c>
      <c r="B35" s="11" t="s">
        <v>61</v>
      </c>
      <c r="C35" s="12" t="s">
        <v>92</v>
      </c>
      <c r="D35" s="13">
        <v>216.46</v>
      </c>
      <c r="E35" s="14">
        <v>44125</v>
      </c>
      <c r="F35" s="14">
        <v>44099</v>
      </c>
      <c r="G35" s="8">
        <f t="shared" si="2"/>
        <v>-26</v>
      </c>
      <c r="H35" s="9">
        <f t="shared" si="3"/>
        <v>-5627.96</v>
      </c>
    </row>
    <row r="36" spans="1:12" x14ac:dyDescent="0.25">
      <c r="A36" s="11" t="s">
        <v>93</v>
      </c>
      <c r="B36" s="11" t="s">
        <v>94</v>
      </c>
      <c r="C36" s="12" t="s">
        <v>95</v>
      </c>
      <c r="D36" s="13">
        <v>4134</v>
      </c>
      <c r="E36" s="14">
        <v>44121</v>
      </c>
      <c r="F36" s="14">
        <v>44099</v>
      </c>
      <c r="G36" s="8">
        <f t="shared" si="2"/>
        <v>-22</v>
      </c>
      <c r="H36" s="9">
        <f t="shared" si="3"/>
        <v>-90948</v>
      </c>
    </row>
    <row r="37" spans="1:12" x14ac:dyDescent="0.25">
      <c r="A37" s="11" t="s">
        <v>96</v>
      </c>
      <c r="B37" s="11" t="s">
        <v>94</v>
      </c>
      <c r="C37" s="12" t="s">
        <v>97</v>
      </c>
      <c r="D37" s="13">
        <v>2860</v>
      </c>
      <c r="E37" s="14">
        <v>44121</v>
      </c>
      <c r="F37" s="14">
        <v>44099</v>
      </c>
      <c r="G37" s="8">
        <f t="shared" si="2"/>
        <v>-22</v>
      </c>
      <c r="H37" s="9">
        <f t="shared" si="3"/>
        <v>-62920</v>
      </c>
    </row>
    <row r="38" spans="1:12" x14ac:dyDescent="0.25">
      <c r="A38" s="11" t="s">
        <v>98</v>
      </c>
      <c r="B38" s="11" t="s">
        <v>94</v>
      </c>
      <c r="C38" s="12" t="s">
        <v>99</v>
      </c>
      <c r="D38" s="13">
        <v>5472.02</v>
      </c>
      <c r="E38" s="14">
        <v>44125</v>
      </c>
      <c r="F38" s="14">
        <v>44099</v>
      </c>
      <c r="G38" s="8">
        <f t="shared" si="2"/>
        <v>-26</v>
      </c>
      <c r="H38" s="9">
        <f t="shared" si="3"/>
        <v>-142272.52000000002</v>
      </c>
    </row>
    <row r="39" spans="1:12" x14ac:dyDescent="0.25">
      <c r="A39" s="11" t="s">
        <v>100</v>
      </c>
      <c r="B39" s="11" t="s">
        <v>101</v>
      </c>
      <c r="C39" s="12" t="s">
        <v>104</v>
      </c>
      <c r="D39" s="13">
        <v>823.2</v>
      </c>
      <c r="E39" s="14">
        <v>44128</v>
      </c>
      <c r="F39" s="14">
        <v>44099</v>
      </c>
      <c r="G39" s="8">
        <f t="shared" si="2"/>
        <v>-29</v>
      </c>
      <c r="H39" s="9">
        <f t="shared" si="3"/>
        <v>-23872.800000000003</v>
      </c>
    </row>
    <row r="40" spans="1:12" x14ac:dyDescent="0.25">
      <c r="A40" s="11" t="s">
        <v>102</v>
      </c>
      <c r="B40" s="11" t="s">
        <v>101</v>
      </c>
      <c r="C40" s="12" t="s">
        <v>103</v>
      </c>
      <c r="D40" s="13">
        <v>170.1</v>
      </c>
      <c r="E40" s="14">
        <v>44128</v>
      </c>
      <c r="F40" s="14">
        <v>44099</v>
      </c>
      <c r="G40" s="8">
        <f t="shared" si="2"/>
        <v>-29</v>
      </c>
      <c r="H40" s="9">
        <f t="shared" si="3"/>
        <v>-4932.8999999999996</v>
      </c>
    </row>
    <row r="41" spans="1:12" x14ac:dyDescent="0.25">
      <c r="A41" s="11" t="s">
        <v>105</v>
      </c>
      <c r="B41" s="11" t="s">
        <v>106</v>
      </c>
      <c r="C41" s="12" t="s">
        <v>107</v>
      </c>
      <c r="D41" s="13">
        <v>491.8</v>
      </c>
      <c r="E41" s="14">
        <v>44128</v>
      </c>
      <c r="F41" s="14">
        <v>44099</v>
      </c>
      <c r="G41" s="8">
        <f t="shared" si="2"/>
        <v>-29</v>
      </c>
      <c r="H41" s="9">
        <f t="shared" si="3"/>
        <v>-14262.2</v>
      </c>
    </row>
    <row r="42" spans="1:12" x14ac:dyDescent="0.25">
      <c r="A42" s="11"/>
      <c r="B42" s="11"/>
      <c r="C42" s="12"/>
      <c r="D42" s="13"/>
      <c r="E42" s="14"/>
      <c r="F42" s="14"/>
      <c r="G42" s="8" t="str">
        <f t="shared" si="2"/>
        <v/>
      </c>
      <c r="H42" s="9" t="str">
        <f t="shared" si="3"/>
        <v/>
      </c>
    </row>
    <row r="43" spans="1:12" s="3" customFormat="1" ht="24" customHeight="1" x14ac:dyDescent="0.25">
      <c r="C43" s="20" t="s">
        <v>0</v>
      </c>
      <c r="D43" s="21">
        <f>SUM(D5:D42)</f>
        <v>41258.919999999991</v>
      </c>
      <c r="E43" s="22"/>
      <c r="F43" s="22"/>
      <c r="G43" s="23"/>
      <c r="H43" s="24">
        <f>SUM(H5:H42)</f>
        <v>-910197.02</v>
      </c>
      <c r="L43" s="25"/>
    </row>
    <row r="46" spans="1:12" ht="36" customHeight="1" x14ac:dyDescent="0.25">
      <c r="B46" s="28" t="s">
        <v>7</v>
      </c>
      <c r="C46" s="28"/>
      <c r="D46" s="28"/>
      <c r="E46" s="28"/>
      <c r="F46" s="10">
        <f>IF(AND(H43&lt;&gt;"",D43&lt;&gt;0),H43/D43,"")</f>
        <v>-22.060611862840815</v>
      </c>
    </row>
  </sheetData>
  <mergeCells count="8">
    <mergeCell ref="B46:E46"/>
    <mergeCell ref="B2:B4"/>
    <mergeCell ref="A2:A4"/>
    <mergeCell ref="H3:H4"/>
    <mergeCell ref="G3:G4"/>
    <mergeCell ref="C2:F2"/>
    <mergeCell ref="C3:C4"/>
    <mergeCell ref="E3:E4"/>
  </mergeCells>
  <printOptions horizontalCentered="1"/>
  <pageMargins left="0.39370078740157483" right="0.39370078740157483" top="1.1811023622047245" bottom="0.78740157480314965" header="0.31496062992125984" footer="0.31496062992125984"/>
  <pageSetup paperSize="9" scale="5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2020-09-28T08:07:01Z</cp:lastPrinted>
  <dcterms:created xsi:type="dcterms:W3CDTF">2015-03-02T16:51:10Z</dcterms:created>
  <dcterms:modified xsi:type="dcterms:W3CDTF">2020-09-28T08:07:11Z</dcterms:modified>
</cp:coreProperties>
</file>